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2680" yWindow="1080" windowWidth="18048" windowHeight="11388" activeTab="1"/>
  </bookViews>
  <sheets>
    <sheet name="Statistik pur" sheetId="3" r:id="rId1"/>
    <sheet name="Diverse zusätzliche Statistiken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25" i="1"/>
  <c r="AG226"/>
  <c r="AH201"/>
  <c r="AH188"/>
  <c r="AH182"/>
  <c r="AH179"/>
  <c r="AH175"/>
  <c r="AH169"/>
  <c r="AH156"/>
  <c r="AH148"/>
  <c r="AH139"/>
  <c r="AH134"/>
  <c r="AH125"/>
  <c r="AH120"/>
  <c r="AH116"/>
  <c r="AH109"/>
  <c r="AH102"/>
  <c r="AH97"/>
  <c r="AH86"/>
  <c r="AH72"/>
  <c r="AH68"/>
  <c r="AH61"/>
  <c r="AH54"/>
  <c r="AH45"/>
  <c r="AH34"/>
  <c r="AH29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B116"/>
  <c r="L97"/>
  <c r="C97"/>
  <c r="D97"/>
  <c r="E97"/>
  <c r="F97"/>
  <c r="G97"/>
  <c r="H97"/>
  <c r="I97"/>
  <c r="J97"/>
  <c r="K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B97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B86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B5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B45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B148"/>
  <c r="AH151"/>
  <c r="AH150"/>
  <c r="AH160"/>
  <c r="AH164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B188"/>
  <c r="C201"/>
  <c r="D201"/>
  <c r="E201"/>
  <c r="F201"/>
  <c r="G201"/>
  <c r="H201"/>
  <c r="I201"/>
  <c r="J201"/>
  <c r="K201"/>
  <c r="L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B201"/>
  <c r="O29"/>
  <c r="C29"/>
  <c r="D29"/>
  <c r="E29"/>
  <c r="F29"/>
  <c r="G29"/>
  <c r="H29"/>
  <c r="I29"/>
  <c r="J29"/>
  <c r="K29"/>
  <c r="L29"/>
  <c r="M29"/>
  <c r="N29"/>
  <c r="P29"/>
  <c r="Q29"/>
  <c r="R29"/>
  <c r="S29"/>
  <c r="T29"/>
  <c r="U29"/>
  <c r="V29"/>
  <c r="W29"/>
  <c r="X29"/>
  <c r="Y29"/>
  <c r="Z29"/>
  <c r="AA29"/>
  <c r="AB29"/>
  <c r="AC29"/>
  <c r="AD29"/>
  <c r="AE29"/>
  <c r="B29"/>
  <c r="AH184"/>
  <c r="AH186"/>
  <c r="AH185"/>
  <c r="AH71"/>
  <c r="AH44"/>
  <c r="AH147"/>
  <c r="AH67"/>
  <c r="AH195"/>
  <c r="AH118"/>
  <c r="AH93"/>
  <c r="AH32"/>
  <c r="AH33"/>
  <c r="AH36"/>
  <c r="AH37"/>
  <c r="AH38"/>
  <c r="AH39"/>
  <c r="AH40"/>
  <c r="AH41"/>
  <c r="AH42"/>
  <c r="AH43"/>
  <c r="AH47"/>
  <c r="AH48"/>
  <c r="AH49"/>
  <c r="AH50"/>
  <c r="AH51"/>
  <c r="AH52"/>
  <c r="AG247" s="1"/>
  <c r="AH53"/>
  <c r="AH56"/>
  <c r="AG243" s="1"/>
  <c r="AH57"/>
  <c r="AH58"/>
  <c r="AH59"/>
  <c r="AH63"/>
  <c r="AH64"/>
  <c r="AH65"/>
  <c r="AH66"/>
  <c r="AH70"/>
  <c r="AH74"/>
  <c r="AH75"/>
  <c r="AH76"/>
  <c r="AH77"/>
  <c r="AH78"/>
  <c r="AH79"/>
  <c r="AH80"/>
  <c r="AH81"/>
  <c r="AH82"/>
  <c r="AH83"/>
  <c r="AH84"/>
  <c r="AH85"/>
  <c r="AH88"/>
  <c r="AH89"/>
  <c r="AH90"/>
  <c r="AH91"/>
  <c r="AG217" s="1"/>
  <c r="AH92"/>
  <c r="AH94"/>
  <c r="AH95"/>
  <c r="AH96"/>
  <c r="AH99"/>
  <c r="AH100"/>
  <c r="AH101"/>
  <c r="AH104"/>
  <c r="AH105"/>
  <c r="AH106"/>
  <c r="AH107"/>
  <c r="AH108"/>
  <c r="AH111"/>
  <c r="AH112"/>
  <c r="AH113"/>
  <c r="AH114"/>
  <c r="AH115"/>
  <c r="AH119"/>
  <c r="AH122"/>
  <c r="AH123"/>
  <c r="AH124"/>
  <c r="AH127"/>
  <c r="AH128"/>
  <c r="AH129"/>
  <c r="AH130"/>
  <c r="AH131"/>
  <c r="AH132"/>
  <c r="AH133"/>
  <c r="AH136"/>
  <c r="AH137"/>
  <c r="AH138"/>
  <c r="AH141"/>
  <c r="AH142"/>
  <c r="AH143"/>
  <c r="AH144"/>
  <c r="AH145"/>
  <c r="AH146"/>
  <c r="AH153"/>
  <c r="AH154"/>
  <c r="AH155"/>
  <c r="AH158"/>
  <c r="AH159"/>
  <c r="AH162"/>
  <c r="AH163"/>
  <c r="AH166"/>
  <c r="AH167"/>
  <c r="AH168"/>
  <c r="AH171"/>
  <c r="AH172"/>
  <c r="AH173"/>
  <c r="AH174"/>
  <c r="AH177"/>
  <c r="AH178"/>
  <c r="AH181"/>
  <c r="AH190"/>
  <c r="AH191"/>
  <c r="AH192"/>
  <c r="AG249" s="1"/>
  <c r="AH193"/>
  <c r="AH194"/>
  <c r="AH196"/>
  <c r="AH197"/>
  <c r="AH198"/>
  <c r="AH31"/>
  <c r="AH7"/>
  <c r="AH4"/>
  <c r="AG218" s="1"/>
  <c r="AH5"/>
  <c r="AH6"/>
  <c r="AG232" s="1"/>
  <c r="AH8"/>
  <c r="AG233" s="1"/>
  <c r="AH9"/>
  <c r="AH10"/>
  <c r="AH11"/>
  <c r="AH12"/>
  <c r="AH13"/>
  <c r="AH14"/>
  <c r="AH15"/>
  <c r="AG212" s="1"/>
  <c r="AH16"/>
  <c r="AH17"/>
  <c r="AH18"/>
  <c r="AG228" s="1"/>
  <c r="AH19"/>
  <c r="AH20"/>
  <c r="AH21"/>
  <c r="AG219" s="1"/>
  <c r="AH22"/>
  <c r="AG237" s="1"/>
  <c r="AH23"/>
  <c r="AG231" s="1"/>
  <c r="AH24"/>
  <c r="AH25"/>
  <c r="AG229" s="1"/>
  <c r="AH26"/>
  <c r="AH27"/>
  <c r="AH28"/>
  <c r="AG227" s="1"/>
  <c r="AH3"/>
  <c r="AG210" l="1"/>
  <c r="AG242"/>
  <c r="I204"/>
  <c r="B204"/>
  <c r="AG244"/>
  <c r="L204"/>
  <c r="AG216"/>
  <c r="AG215"/>
  <c r="AG246"/>
  <c r="AE204"/>
  <c r="AA204"/>
  <c r="W204"/>
  <c r="S204"/>
  <c r="O204"/>
  <c r="J204"/>
  <c r="F204"/>
  <c r="AG236"/>
  <c r="AB204"/>
  <c r="X204"/>
  <c r="T204"/>
  <c r="P204"/>
  <c r="K204"/>
  <c r="G204"/>
  <c r="C204"/>
  <c r="AG213"/>
  <c r="AG253"/>
  <c r="AC204"/>
  <c r="Y204"/>
  <c r="U204"/>
  <c r="Q204"/>
  <c r="M204"/>
  <c r="H204"/>
  <c r="D204"/>
  <c r="AG214"/>
  <c r="AD204"/>
  <c r="Z204"/>
  <c r="V204"/>
  <c r="R204"/>
  <c r="N204"/>
  <c r="E204"/>
  <c r="AJ73"/>
  <c r="AG245"/>
  <c r="AG224"/>
  <c r="AG250"/>
  <c r="AG221"/>
  <c r="AG257"/>
  <c r="AG255"/>
  <c r="AG222"/>
  <c r="AG234"/>
  <c r="AG251"/>
  <c r="AG211"/>
  <c r="AG235"/>
  <c r="AG230"/>
  <c r="AG223"/>
  <c r="AG256"/>
  <c r="AG254"/>
  <c r="AG252"/>
  <c r="AG248"/>
  <c r="AG238" l="1"/>
  <c r="AG258"/>
</calcChain>
</file>

<file path=xl/sharedStrings.xml><?xml version="1.0" encoding="utf-8"?>
<sst xmlns="http://schemas.openxmlformats.org/spreadsheetml/2006/main" count="859" uniqueCount="144">
  <si>
    <t>Haiku</t>
  </si>
  <si>
    <t>John Snom</t>
  </si>
  <si>
    <t>Evo Lee</t>
  </si>
  <si>
    <t>Musicmelon</t>
  </si>
  <si>
    <t>Mandelev</t>
  </si>
  <si>
    <t>Thrawn</t>
  </si>
  <si>
    <t>Rusalka</t>
  </si>
  <si>
    <t>Couplet</t>
  </si>
  <si>
    <t>schadeniz</t>
  </si>
  <si>
    <t>Sonstiges</t>
  </si>
  <si>
    <t>PokeViper</t>
  </si>
  <si>
    <t>Shiralya</t>
  </si>
  <si>
    <t>Flocon</t>
  </si>
  <si>
    <t>Elfchen</t>
  </si>
  <si>
    <t>Andris</t>
  </si>
  <si>
    <t>Mipha</t>
  </si>
  <si>
    <t>Bier</t>
  </si>
  <si>
    <t>Caroit</t>
  </si>
  <si>
    <t>Evoluna</t>
  </si>
  <si>
    <t>Absurdarium</t>
  </si>
  <si>
    <t>Raplebs</t>
  </si>
  <si>
    <t>Villanelle</t>
  </si>
  <si>
    <t>Akrostichon</t>
  </si>
  <si>
    <t>Onel</t>
  </si>
  <si>
    <t>Tanka</t>
  </si>
  <si>
    <t>Ulti</t>
  </si>
  <si>
    <t>Il Dottore</t>
  </si>
  <si>
    <t>Kramshefshef</t>
  </si>
  <si>
    <t>Schneeball</t>
  </si>
  <si>
    <t>1*</t>
  </si>
  <si>
    <t>Wattmacks</t>
  </si>
  <si>
    <t>Wachsgedicht</t>
  </si>
  <si>
    <t>Terzine</t>
  </si>
  <si>
    <t>Mahinapea</t>
  </si>
  <si>
    <t>Fünfchen</t>
  </si>
  <si>
    <t>Sonett</t>
  </si>
  <si>
    <t>Paarreimstrophe</t>
  </si>
  <si>
    <t>Pantun</t>
  </si>
  <si>
    <t>Limerick</t>
  </si>
  <si>
    <t>Rui</t>
  </si>
  <si>
    <t>Moxie</t>
  </si>
  <si>
    <t>Rondel</t>
  </si>
  <si>
    <t>Rondeau</t>
  </si>
  <si>
    <t>Figurengedicht</t>
  </si>
  <si>
    <t>Fatrasie</t>
  </si>
  <si>
    <t>Romanzenstrophe</t>
  </si>
  <si>
    <t>Project Mew</t>
  </si>
  <si>
    <t>Sestine</t>
  </si>
  <si>
    <t>2*</t>
  </si>
  <si>
    <t>*je eins zusätzlich</t>
  </si>
  <si>
    <t>1°</t>
  </si>
  <si>
    <t>°selbstbenanntes "Drölfzigchen"</t>
  </si>
  <si>
    <t>2^</t>
  </si>
  <si>
    <t>^eins davon mit Adonischem Vers</t>
  </si>
  <si>
    <t>Neochu</t>
  </si>
  <si>
    <t>Freshi</t>
  </si>
  <si>
    <t>Triolett</t>
  </si>
  <si>
    <t>Summe Haiku</t>
  </si>
  <si>
    <t>Tan-Renga-Kette</t>
  </si>
  <si>
    <t>Glosse</t>
  </si>
  <si>
    <t>Terzanelle</t>
  </si>
  <si>
    <t>peddantisch</t>
  </si>
  <si>
    <t>1.</t>
  </si>
  <si>
    <t>Summe Figurengedicht</t>
  </si>
  <si>
    <t>Summe Absurdarium</t>
  </si>
  <si>
    <t>Summe Sonstiges</t>
  </si>
  <si>
    <t>Summe Glosse</t>
  </si>
  <si>
    <t>Summe Sestine</t>
  </si>
  <si>
    <t>Summe Fatrasie</t>
  </si>
  <si>
    <t>Summe Rondeau</t>
  </si>
  <si>
    <t>Summe Rondel</t>
  </si>
  <si>
    <t>Summe Limmerick</t>
  </si>
  <si>
    <t>Summe Pantun</t>
  </si>
  <si>
    <t>Summe Paarreimstrophe</t>
  </si>
  <si>
    <t>Summe Sonett</t>
  </si>
  <si>
    <t>Summe Fünfchen</t>
  </si>
  <si>
    <t>Summe Terzine</t>
  </si>
  <si>
    <t>Summe Schneeball</t>
  </si>
  <si>
    <t>Summe Tanka</t>
  </si>
  <si>
    <t>Summe Akrostichon</t>
  </si>
  <si>
    <t>Summe Villanelle</t>
  </si>
  <si>
    <t>Summe Elfchen</t>
  </si>
  <si>
    <t>Summe Couplet</t>
  </si>
  <si>
    <t>Summe Terzanelle</t>
  </si>
  <si>
    <t>Summe Tan-Renga-Kette</t>
  </si>
  <si>
    <t>Summe Triolett</t>
  </si>
  <si>
    <t>Summe Romanzenstrophe</t>
  </si>
  <si>
    <t>Summe Wachsgedicht</t>
  </si>
  <si>
    <t>0.</t>
  </si>
  <si>
    <t>3.</t>
  </si>
  <si>
    <t>2.</t>
  </si>
  <si>
    <t>4.</t>
  </si>
  <si>
    <t>5.</t>
  </si>
  <si>
    <t>6.</t>
  </si>
  <si>
    <t>7.</t>
  </si>
  <si>
    <t>8.</t>
  </si>
  <si>
    <t>9.</t>
  </si>
  <si>
    <t>11.</t>
  </si>
  <si>
    <t>12.</t>
  </si>
  <si>
    <t>20.</t>
  </si>
  <si>
    <t>23.</t>
  </si>
  <si>
    <t>Bisafan</t>
  </si>
  <si>
    <t>Gedichte</t>
  </si>
  <si>
    <t>Gedichtarten</t>
  </si>
  <si>
    <t xml:space="preserve">Gedichte </t>
  </si>
  <si>
    <t>Ohne Haiku</t>
  </si>
  <si>
    <t>16 Bisafans</t>
  </si>
  <si>
    <t>Ballade</t>
  </si>
  <si>
    <t>Summe Ballade</t>
  </si>
  <si>
    <t>26 Gedichtformen und 24 Gedichte unter "Sonstiges"</t>
  </si>
  <si>
    <t>*je eins zusätzlich ein Figurengedicht</t>
  </si>
  <si>
    <t>Rangfolge</t>
  </si>
  <si>
    <t>Gesamt</t>
  </si>
  <si>
    <t>.+2=6                    10.</t>
  </si>
  <si>
    <t>15.</t>
  </si>
  <si>
    <t>Gesamt pro Tag</t>
  </si>
  <si>
    <t>0*</t>
  </si>
  <si>
    <t>gesamt</t>
  </si>
  <si>
    <t>Apriltage</t>
  </si>
  <si>
    <t>28 Bisafans</t>
  </si>
  <si>
    <t>(Haiku) Couplet (151), Elfchen (32), Wachsgedicht (27)</t>
  </si>
  <si>
    <t>(Anmerkung: es wurden diejenigen Gedichte markiert, die zusätzlich als Figurengedichte zählen können, bevor die Vermischung aus Wachsgedichten und Elfchen aufkam, welche folgend nicht mehr hier angemerkt wurden. Ich bitte um Verständnis.)</t>
  </si>
  <si>
    <t xml:space="preserve">Umgesetzte Anregungen aus dem diesjährigen NPM: </t>
  </si>
  <si>
    <t>26 Personen</t>
  </si>
  <si>
    <t>3 Personen</t>
  </si>
  <si>
    <t>9 Personen</t>
  </si>
  <si>
    <t xml:space="preserve">Umgesetzt von </t>
  </si>
  <si>
    <t>7 Personen</t>
  </si>
  <si>
    <t>5 Personen</t>
  </si>
  <si>
    <t>2 Personen</t>
  </si>
  <si>
    <t>12 Personen</t>
  </si>
  <si>
    <t>1 Person</t>
  </si>
  <si>
    <t>4 Personen</t>
  </si>
  <si>
    <t>11 Personen</t>
  </si>
  <si>
    <t>Gedichtart (alphab.)</t>
  </si>
  <si>
    <t>Gedichtart (Pers.)</t>
  </si>
  <si>
    <t>Summe</t>
  </si>
  <si>
    <r>
      <t>151</t>
    </r>
    <r>
      <rPr>
        <sz val="11"/>
        <color theme="0"/>
        <rFont val="Calibri"/>
        <family val="2"/>
        <scheme val="minor"/>
      </rPr>
      <t xml:space="preserve"> j</t>
    </r>
  </si>
  <si>
    <r>
      <t>812</t>
    </r>
    <r>
      <rPr>
        <sz val="11"/>
        <color theme="0"/>
        <rFont val="Calibri"/>
        <family val="2"/>
        <scheme val="minor"/>
      </rPr>
      <t xml:space="preserve"> j</t>
    </r>
  </si>
  <si>
    <t>Gedichtart (Menge)</t>
  </si>
  <si>
    <t xml:space="preserve">   4 (bzw. 6)</t>
  </si>
  <si>
    <t xml:space="preserve">   4 bzw. 6</t>
  </si>
  <si>
    <t>3 bzw. 4 Personen</t>
  </si>
  <si>
    <t>Gedichte-Rangliste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</si>
</sst>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3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9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10" borderId="0" xfId="0" applyFill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6"/>
  <sheetViews>
    <sheetView workbookViewId="0">
      <selection activeCell="B205" sqref="B205"/>
    </sheetView>
  </sheetViews>
  <sheetFormatPr baseColWidth="10" defaultRowHeight="14.4"/>
  <cols>
    <col min="1" max="1" width="15.6640625" customWidth="1"/>
    <col min="2" max="3" width="2.77734375" customWidth="1"/>
    <col min="4" max="4" width="2.88671875" customWidth="1"/>
    <col min="5" max="31" width="2.77734375" customWidth="1"/>
  </cols>
  <sheetData>
    <row r="1" spans="1:3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1">
      <c r="A2" s="1" t="s">
        <v>0</v>
      </c>
    </row>
    <row r="3" spans="1:31">
      <c r="A3" t="s">
        <v>4</v>
      </c>
      <c r="B3">
        <v>2</v>
      </c>
      <c r="C3">
        <v>2</v>
      </c>
      <c r="D3">
        <v>3</v>
      </c>
      <c r="E3">
        <v>3</v>
      </c>
      <c r="F3">
        <v>1</v>
      </c>
      <c r="G3">
        <v>1</v>
      </c>
      <c r="H3">
        <v>1</v>
      </c>
      <c r="I3">
        <v>2</v>
      </c>
      <c r="J3">
        <v>1</v>
      </c>
      <c r="L3">
        <v>4</v>
      </c>
      <c r="M3">
        <v>1</v>
      </c>
      <c r="N3">
        <v>1</v>
      </c>
      <c r="P3">
        <v>1</v>
      </c>
      <c r="Q3">
        <v>1</v>
      </c>
      <c r="S3">
        <v>1</v>
      </c>
      <c r="AC3">
        <v>2</v>
      </c>
      <c r="AD3">
        <v>2</v>
      </c>
      <c r="AE3">
        <v>2</v>
      </c>
    </row>
    <row r="4" spans="1:31">
      <c r="A4" t="s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</row>
    <row r="5" spans="1:31">
      <c r="A5" t="s">
        <v>5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V5">
        <v>2</v>
      </c>
      <c r="X5">
        <v>1</v>
      </c>
      <c r="Y5">
        <v>1</v>
      </c>
      <c r="Z5">
        <v>1</v>
      </c>
      <c r="AA5">
        <v>2</v>
      </c>
      <c r="AB5">
        <v>2</v>
      </c>
      <c r="AC5">
        <v>3</v>
      </c>
      <c r="AD5">
        <v>2</v>
      </c>
      <c r="AE5">
        <v>5</v>
      </c>
    </row>
    <row r="6" spans="1:31">
      <c r="A6" t="s">
        <v>6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2</v>
      </c>
      <c r="I6">
        <v>1</v>
      </c>
      <c r="J6">
        <v>1</v>
      </c>
      <c r="K6">
        <v>1</v>
      </c>
      <c r="L6">
        <v>1</v>
      </c>
      <c r="M6">
        <v>2</v>
      </c>
      <c r="N6">
        <v>1</v>
      </c>
      <c r="O6">
        <v>1</v>
      </c>
      <c r="P6">
        <v>1</v>
      </c>
      <c r="Q6">
        <v>1</v>
      </c>
      <c r="R6">
        <v>1</v>
      </c>
      <c r="S6">
        <v>3</v>
      </c>
      <c r="T6">
        <v>1</v>
      </c>
      <c r="U6">
        <v>1</v>
      </c>
      <c r="V6">
        <v>2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2</v>
      </c>
      <c r="AE6">
        <v>3</v>
      </c>
    </row>
    <row r="7" spans="1:31">
      <c r="A7" t="s">
        <v>2</v>
      </c>
      <c r="B7">
        <v>3</v>
      </c>
      <c r="C7">
        <v>2</v>
      </c>
      <c r="D7">
        <v>1</v>
      </c>
      <c r="E7">
        <v>1</v>
      </c>
      <c r="F7">
        <v>2</v>
      </c>
      <c r="G7">
        <v>1</v>
      </c>
      <c r="H7">
        <v>1</v>
      </c>
      <c r="I7">
        <v>2</v>
      </c>
      <c r="J7">
        <v>2</v>
      </c>
      <c r="K7">
        <v>4</v>
      </c>
      <c r="L7">
        <v>1</v>
      </c>
      <c r="M7">
        <v>1</v>
      </c>
      <c r="N7">
        <v>3</v>
      </c>
      <c r="O7" t="s">
        <v>52</v>
      </c>
      <c r="P7">
        <v>1</v>
      </c>
      <c r="Q7">
        <v>2</v>
      </c>
      <c r="R7">
        <v>1</v>
      </c>
      <c r="S7">
        <v>1</v>
      </c>
      <c r="T7">
        <v>1</v>
      </c>
      <c r="U7">
        <v>1</v>
      </c>
      <c r="V7">
        <v>2</v>
      </c>
      <c r="W7">
        <v>1</v>
      </c>
      <c r="X7">
        <v>2</v>
      </c>
      <c r="Y7">
        <v>2</v>
      </c>
      <c r="Z7">
        <v>1</v>
      </c>
      <c r="AA7">
        <v>2</v>
      </c>
      <c r="AB7">
        <v>1</v>
      </c>
      <c r="AC7">
        <v>2</v>
      </c>
      <c r="AD7">
        <v>5</v>
      </c>
      <c r="AE7">
        <v>9</v>
      </c>
    </row>
    <row r="8" spans="1:31">
      <c r="A8" t="s">
        <v>8</v>
      </c>
      <c r="B8">
        <v>1</v>
      </c>
      <c r="C8">
        <v>2</v>
      </c>
      <c r="D8">
        <v>1</v>
      </c>
    </row>
    <row r="9" spans="1:31">
      <c r="A9" t="s">
        <v>3</v>
      </c>
      <c r="B9">
        <v>1</v>
      </c>
      <c r="C9">
        <v>2</v>
      </c>
      <c r="D9">
        <v>2</v>
      </c>
      <c r="E9">
        <v>10</v>
      </c>
      <c r="F9">
        <v>4</v>
      </c>
      <c r="G9">
        <v>1</v>
      </c>
      <c r="H9">
        <v>1</v>
      </c>
      <c r="I9">
        <v>3</v>
      </c>
      <c r="J9">
        <v>5</v>
      </c>
      <c r="K9">
        <v>1</v>
      </c>
      <c r="L9">
        <v>6</v>
      </c>
      <c r="M9">
        <v>6</v>
      </c>
      <c r="N9">
        <v>1</v>
      </c>
      <c r="O9">
        <v>3</v>
      </c>
      <c r="P9">
        <v>2</v>
      </c>
      <c r="Q9">
        <v>9</v>
      </c>
      <c r="R9">
        <v>1</v>
      </c>
      <c r="S9">
        <v>1</v>
      </c>
      <c r="T9">
        <v>2</v>
      </c>
      <c r="U9">
        <v>1</v>
      </c>
      <c r="V9">
        <v>3</v>
      </c>
      <c r="W9">
        <v>2</v>
      </c>
      <c r="X9">
        <v>2</v>
      </c>
      <c r="Y9">
        <v>3</v>
      </c>
      <c r="Z9">
        <v>12</v>
      </c>
      <c r="AA9">
        <v>2</v>
      </c>
      <c r="AB9">
        <v>1</v>
      </c>
      <c r="AC9">
        <v>4</v>
      </c>
      <c r="AD9">
        <v>24</v>
      </c>
      <c r="AE9">
        <v>85</v>
      </c>
    </row>
    <row r="10" spans="1:31">
      <c r="A10" t="s">
        <v>11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3</v>
      </c>
      <c r="M10">
        <v>2</v>
      </c>
      <c r="N10">
        <v>1</v>
      </c>
      <c r="O10">
        <v>1</v>
      </c>
      <c r="P10">
        <v>1</v>
      </c>
      <c r="Q10">
        <v>1</v>
      </c>
      <c r="R10">
        <v>2</v>
      </c>
      <c r="S10">
        <v>2</v>
      </c>
      <c r="T10">
        <v>8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2</v>
      </c>
      <c r="AB10">
        <v>1</v>
      </c>
      <c r="AC10">
        <v>1</v>
      </c>
      <c r="AD10">
        <v>2</v>
      </c>
      <c r="AE10">
        <v>2</v>
      </c>
    </row>
    <row r="11" spans="1:31">
      <c r="A11" t="s">
        <v>12</v>
      </c>
      <c r="B11">
        <v>1</v>
      </c>
      <c r="C11">
        <v>2</v>
      </c>
      <c r="D11">
        <v>1</v>
      </c>
      <c r="E11">
        <v>1</v>
      </c>
      <c r="F11">
        <v>3</v>
      </c>
      <c r="G11">
        <v>3</v>
      </c>
      <c r="H11">
        <v>1</v>
      </c>
      <c r="I11">
        <v>3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2</v>
      </c>
      <c r="Q11">
        <v>1</v>
      </c>
      <c r="R11">
        <v>1</v>
      </c>
      <c r="S11">
        <v>1</v>
      </c>
      <c r="T11">
        <v>1</v>
      </c>
      <c r="U11">
        <v>1</v>
      </c>
      <c r="V11">
        <v>2</v>
      </c>
      <c r="W11">
        <v>3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5</v>
      </c>
      <c r="AE11">
        <v>2</v>
      </c>
    </row>
    <row r="12" spans="1:31">
      <c r="A12" t="s">
        <v>14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2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2</v>
      </c>
    </row>
    <row r="13" spans="1:31">
      <c r="A13" t="s">
        <v>15</v>
      </c>
      <c r="B13">
        <v>1</v>
      </c>
      <c r="C13">
        <v>1</v>
      </c>
      <c r="D13">
        <v>1</v>
      </c>
      <c r="F13">
        <v>1</v>
      </c>
      <c r="L13">
        <v>2</v>
      </c>
      <c r="N13">
        <v>3</v>
      </c>
      <c r="W13">
        <v>1</v>
      </c>
      <c r="AD13">
        <v>1</v>
      </c>
      <c r="AE13">
        <v>1</v>
      </c>
    </row>
    <row r="14" spans="1:31">
      <c r="A14" t="s">
        <v>16</v>
      </c>
      <c r="B14">
        <v>1</v>
      </c>
      <c r="C14">
        <v>1</v>
      </c>
      <c r="D14">
        <v>1</v>
      </c>
      <c r="E14">
        <v>1</v>
      </c>
      <c r="G14">
        <v>1</v>
      </c>
      <c r="J14">
        <v>1</v>
      </c>
    </row>
    <row r="15" spans="1:31">
      <c r="A15" t="s">
        <v>17</v>
      </c>
      <c r="B15">
        <v>1</v>
      </c>
    </row>
    <row r="16" spans="1:31">
      <c r="A16" t="s">
        <v>18</v>
      </c>
      <c r="B16">
        <v>2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3</v>
      </c>
      <c r="P16">
        <v>1</v>
      </c>
      <c r="Q16">
        <v>1</v>
      </c>
      <c r="R16">
        <v>2</v>
      </c>
      <c r="S16">
        <v>1</v>
      </c>
      <c r="T16">
        <v>3</v>
      </c>
      <c r="U16">
        <v>2</v>
      </c>
      <c r="V16">
        <v>1</v>
      </c>
      <c r="W16">
        <v>1</v>
      </c>
      <c r="X16">
        <v>2</v>
      </c>
      <c r="Y16">
        <v>1</v>
      </c>
      <c r="Z16">
        <v>1</v>
      </c>
      <c r="AA16">
        <v>2</v>
      </c>
      <c r="AB16">
        <v>1</v>
      </c>
      <c r="AC16">
        <v>2</v>
      </c>
      <c r="AD16">
        <v>2</v>
      </c>
      <c r="AE16">
        <v>1</v>
      </c>
    </row>
    <row r="17" spans="1:31">
      <c r="A17" t="s">
        <v>20</v>
      </c>
      <c r="C17">
        <v>12</v>
      </c>
    </row>
    <row r="18" spans="1:31">
      <c r="A18" t="s">
        <v>10</v>
      </c>
      <c r="B18">
        <v>4</v>
      </c>
      <c r="C18">
        <v>5</v>
      </c>
      <c r="D18">
        <v>4</v>
      </c>
      <c r="E18">
        <v>5</v>
      </c>
      <c r="F18">
        <v>5</v>
      </c>
      <c r="G18">
        <v>5</v>
      </c>
      <c r="H18">
        <v>7</v>
      </c>
      <c r="I18">
        <v>5</v>
      </c>
      <c r="J18">
        <v>5</v>
      </c>
      <c r="K18">
        <v>4</v>
      </c>
      <c r="L18">
        <v>7</v>
      </c>
      <c r="M18">
        <v>4</v>
      </c>
      <c r="N18">
        <v>5</v>
      </c>
      <c r="O18">
        <v>7</v>
      </c>
      <c r="P18">
        <v>5</v>
      </c>
      <c r="Q18">
        <v>8</v>
      </c>
      <c r="R18">
        <v>10</v>
      </c>
      <c r="S18">
        <v>4</v>
      </c>
      <c r="T18">
        <v>5</v>
      </c>
      <c r="U18">
        <v>6</v>
      </c>
      <c r="V18">
        <v>5</v>
      </c>
      <c r="W18">
        <v>4</v>
      </c>
      <c r="X18">
        <v>5</v>
      </c>
      <c r="Y18">
        <v>5</v>
      </c>
      <c r="Z18">
        <v>6</v>
      </c>
      <c r="AA18">
        <v>5</v>
      </c>
      <c r="AB18">
        <v>4</v>
      </c>
      <c r="AC18">
        <v>4</v>
      </c>
      <c r="AD18">
        <v>5</v>
      </c>
      <c r="AE18">
        <v>5</v>
      </c>
    </row>
    <row r="19" spans="1:31">
      <c r="A19" t="s">
        <v>23</v>
      </c>
      <c r="D19">
        <v>3</v>
      </c>
      <c r="E19">
        <v>1</v>
      </c>
      <c r="F19">
        <v>3</v>
      </c>
      <c r="G19">
        <v>1</v>
      </c>
      <c r="L19">
        <v>1</v>
      </c>
    </row>
    <row r="20" spans="1:31">
      <c r="A20" t="s">
        <v>25</v>
      </c>
      <c r="D20">
        <v>1</v>
      </c>
      <c r="E20">
        <v>1</v>
      </c>
      <c r="F20">
        <v>1</v>
      </c>
      <c r="H20">
        <v>1</v>
      </c>
      <c r="I20">
        <v>1</v>
      </c>
      <c r="K20">
        <v>1</v>
      </c>
      <c r="M20">
        <v>1</v>
      </c>
      <c r="N20">
        <v>1</v>
      </c>
    </row>
    <row r="21" spans="1:31">
      <c r="A21" t="s">
        <v>27</v>
      </c>
      <c r="E21">
        <v>2</v>
      </c>
      <c r="F21">
        <v>1</v>
      </c>
      <c r="G21">
        <v>1</v>
      </c>
      <c r="H21">
        <v>3</v>
      </c>
      <c r="I21">
        <v>2</v>
      </c>
      <c r="L21">
        <v>1</v>
      </c>
      <c r="M21">
        <v>1</v>
      </c>
      <c r="N21">
        <v>1</v>
      </c>
      <c r="O21">
        <v>3</v>
      </c>
      <c r="Q21">
        <v>1</v>
      </c>
      <c r="R21">
        <v>1</v>
      </c>
      <c r="U21">
        <v>1</v>
      </c>
      <c r="Y21">
        <v>2</v>
      </c>
      <c r="Z21">
        <v>1</v>
      </c>
      <c r="AA21">
        <v>1</v>
      </c>
      <c r="AC21">
        <v>3</v>
      </c>
      <c r="AD21">
        <v>1</v>
      </c>
      <c r="AE21">
        <v>5</v>
      </c>
    </row>
    <row r="22" spans="1:31">
      <c r="A22" t="s">
        <v>30</v>
      </c>
      <c r="E22">
        <v>1</v>
      </c>
      <c r="F22">
        <v>1</v>
      </c>
      <c r="L22">
        <v>1</v>
      </c>
      <c r="R22">
        <v>2</v>
      </c>
      <c r="S22">
        <v>1</v>
      </c>
      <c r="Z22">
        <v>1</v>
      </c>
      <c r="AB22">
        <v>1</v>
      </c>
      <c r="AC22">
        <v>1</v>
      </c>
    </row>
    <row r="23" spans="1:31">
      <c r="A23" t="s">
        <v>39</v>
      </c>
      <c r="J23">
        <v>5</v>
      </c>
      <c r="O23">
        <v>6</v>
      </c>
    </row>
    <row r="24" spans="1:31">
      <c r="A24" t="s">
        <v>40</v>
      </c>
      <c r="J24">
        <v>1</v>
      </c>
      <c r="R24">
        <v>1</v>
      </c>
      <c r="W24">
        <v>1</v>
      </c>
    </row>
    <row r="25" spans="1:31">
      <c r="A25" t="s">
        <v>46</v>
      </c>
      <c r="K25">
        <v>2</v>
      </c>
    </row>
    <row r="26" spans="1:31">
      <c r="A26" t="s">
        <v>54</v>
      </c>
      <c r="O26">
        <v>1</v>
      </c>
      <c r="S26">
        <v>1</v>
      </c>
      <c r="AC26">
        <v>3</v>
      </c>
    </row>
    <row r="27" spans="1:31">
      <c r="A27" t="s">
        <v>55</v>
      </c>
      <c r="AB27">
        <v>1</v>
      </c>
      <c r="AE27">
        <v>1</v>
      </c>
    </row>
    <row r="28" spans="1:31">
      <c r="A28" t="s">
        <v>61</v>
      </c>
      <c r="AC28">
        <v>1</v>
      </c>
      <c r="AE28">
        <v>1</v>
      </c>
    </row>
    <row r="30" spans="1:31">
      <c r="A30" s="1" t="s">
        <v>19</v>
      </c>
    </row>
    <row r="31" spans="1:31">
      <c r="A31" t="s">
        <v>18</v>
      </c>
      <c r="B31">
        <v>1</v>
      </c>
      <c r="P31">
        <v>1</v>
      </c>
    </row>
    <row r="32" spans="1:31">
      <c r="A32" t="s">
        <v>3</v>
      </c>
      <c r="D32">
        <v>1</v>
      </c>
    </row>
    <row r="33" spans="1:31">
      <c r="A33" t="s">
        <v>11</v>
      </c>
      <c r="V33">
        <v>1</v>
      </c>
      <c r="AE33">
        <v>1</v>
      </c>
    </row>
    <row r="35" spans="1:31">
      <c r="A35" s="1" t="s">
        <v>31</v>
      </c>
    </row>
    <row r="36" spans="1:31">
      <c r="A36" t="s">
        <v>3</v>
      </c>
      <c r="F36" s="2">
        <v>3</v>
      </c>
      <c r="L36">
        <v>3</v>
      </c>
      <c r="P36">
        <v>1</v>
      </c>
    </row>
    <row r="37" spans="1:31">
      <c r="A37" t="s">
        <v>5</v>
      </c>
      <c r="F37">
        <v>1</v>
      </c>
    </row>
    <row r="38" spans="1:31">
      <c r="A38" t="s">
        <v>12</v>
      </c>
      <c r="F38">
        <v>1</v>
      </c>
    </row>
    <row r="39" spans="1:31">
      <c r="A39" t="s">
        <v>4</v>
      </c>
      <c r="F39">
        <v>1</v>
      </c>
      <c r="G39">
        <v>1</v>
      </c>
      <c r="H39">
        <v>1</v>
      </c>
      <c r="L39">
        <v>1</v>
      </c>
      <c r="N39">
        <v>1</v>
      </c>
      <c r="AD39">
        <v>1</v>
      </c>
    </row>
    <row r="40" spans="1:31">
      <c r="A40" t="s">
        <v>18</v>
      </c>
      <c r="F40">
        <v>2</v>
      </c>
      <c r="AD40">
        <v>1</v>
      </c>
    </row>
    <row r="41" spans="1:31">
      <c r="A41" t="s">
        <v>2</v>
      </c>
      <c r="G41">
        <v>1</v>
      </c>
      <c r="L41">
        <v>1</v>
      </c>
      <c r="T41">
        <v>1</v>
      </c>
      <c r="X41">
        <v>1</v>
      </c>
    </row>
    <row r="42" spans="1:31">
      <c r="A42" t="s">
        <v>11</v>
      </c>
      <c r="H42">
        <v>2</v>
      </c>
      <c r="AE42">
        <v>1</v>
      </c>
    </row>
    <row r="43" spans="1:31">
      <c r="A43" t="s">
        <v>14</v>
      </c>
      <c r="O43">
        <v>1</v>
      </c>
    </row>
    <row r="44" spans="1:31">
      <c r="A44" t="s">
        <v>15</v>
      </c>
      <c r="AD44">
        <v>1</v>
      </c>
    </row>
    <row r="46" spans="1:31">
      <c r="A46" s="1" t="s">
        <v>45</v>
      </c>
    </row>
    <row r="47" spans="1:31">
      <c r="A47" t="s">
        <v>18</v>
      </c>
      <c r="K47">
        <v>1</v>
      </c>
    </row>
    <row r="48" spans="1:31">
      <c r="A48" t="s">
        <v>4</v>
      </c>
      <c r="L48">
        <v>1</v>
      </c>
      <c r="M48">
        <v>1</v>
      </c>
    </row>
    <row r="49" spans="1:31">
      <c r="A49" t="s">
        <v>2</v>
      </c>
      <c r="L49">
        <v>1</v>
      </c>
    </row>
    <row r="50" spans="1:31">
      <c r="A50" t="s">
        <v>3</v>
      </c>
      <c r="L50">
        <v>1</v>
      </c>
    </row>
    <row r="51" spans="1:31">
      <c r="A51" t="s">
        <v>11</v>
      </c>
      <c r="M51">
        <v>2</v>
      </c>
      <c r="AE51">
        <v>1</v>
      </c>
    </row>
    <row r="52" spans="1:31">
      <c r="A52" t="s">
        <v>55</v>
      </c>
      <c r="P52">
        <v>1</v>
      </c>
    </row>
    <row r="53" spans="1:31">
      <c r="A53" t="s">
        <v>12</v>
      </c>
      <c r="P53">
        <v>1</v>
      </c>
      <c r="R53">
        <v>1</v>
      </c>
    </row>
    <row r="55" spans="1:31">
      <c r="A55" s="1" t="s">
        <v>56</v>
      </c>
    </row>
    <row r="56" spans="1:31">
      <c r="A56" t="s">
        <v>16</v>
      </c>
      <c r="P56">
        <v>1</v>
      </c>
    </row>
    <row r="57" spans="1:31">
      <c r="A57" t="s">
        <v>3</v>
      </c>
      <c r="P57">
        <v>1</v>
      </c>
    </row>
    <row r="58" spans="1:31">
      <c r="A58" t="s">
        <v>18</v>
      </c>
      <c r="Q58">
        <v>2</v>
      </c>
    </row>
    <row r="59" spans="1:31">
      <c r="A59" t="s">
        <v>11</v>
      </c>
      <c r="R59">
        <v>4</v>
      </c>
      <c r="AE59">
        <v>2</v>
      </c>
    </row>
    <row r="60" spans="1:31">
      <c r="A60" t="s">
        <v>12</v>
      </c>
      <c r="AE60">
        <v>1</v>
      </c>
    </row>
    <row r="62" spans="1:31">
      <c r="A62" s="1" t="s">
        <v>58</v>
      </c>
    </row>
    <row r="63" spans="1:31">
      <c r="A63" t="s">
        <v>3</v>
      </c>
      <c r="U63">
        <v>1</v>
      </c>
    </row>
    <row r="64" spans="1:31">
      <c r="A64" t="s">
        <v>5</v>
      </c>
      <c r="U64">
        <v>1</v>
      </c>
    </row>
    <row r="65" spans="1:31">
      <c r="A65" t="s">
        <v>18</v>
      </c>
      <c r="U65">
        <v>1</v>
      </c>
    </row>
    <row r="66" spans="1:31">
      <c r="A66" t="s">
        <v>11</v>
      </c>
      <c r="Z66">
        <v>1</v>
      </c>
      <c r="AE66">
        <v>1</v>
      </c>
    </row>
    <row r="67" spans="1:31">
      <c r="A67" t="s">
        <v>4</v>
      </c>
      <c r="AD67">
        <v>1</v>
      </c>
      <c r="AE67">
        <v>1</v>
      </c>
    </row>
    <row r="69" spans="1:31">
      <c r="A69" s="1" t="s">
        <v>60</v>
      </c>
    </row>
    <row r="70" spans="1:31">
      <c r="A70" t="s">
        <v>18</v>
      </c>
      <c r="AA70">
        <v>1</v>
      </c>
    </row>
    <row r="71" spans="1:31">
      <c r="A71" t="s">
        <v>11</v>
      </c>
      <c r="AD71">
        <v>1</v>
      </c>
      <c r="AE71">
        <v>1</v>
      </c>
    </row>
    <row r="73" spans="1:31">
      <c r="A73" s="1" t="s">
        <v>7</v>
      </c>
    </row>
    <row r="74" spans="1:31">
      <c r="A74" t="s">
        <v>5</v>
      </c>
      <c r="B74">
        <v>2</v>
      </c>
      <c r="H74">
        <v>2</v>
      </c>
      <c r="N74">
        <v>1</v>
      </c>
      <c r="S74">
        <v>1</v>
      </c>
      <c r="Y74">
        <v>1</v>
      </c>
      <c r="Z74">
        <v>1</v>
      </c>
      <c r="AB74">
        <v>1</v>
      </c>
      <c r="AE74">
        <v>13</v>
      </c>
    </row>
    <row r="75" spans="1:31">
      <c r="A75" t="s">
        <v>2</v>
      </c>
      <c r="B75">
        <v>1</v>
      </c>
      <c r="G75">
        <v>3</v>
      </c>
      <c r="I75">
        <v>1</v>
      </c>
      <c r="L75">
        <v>1</v>
      </c>
      <c r="V75">
        <v>5</v>
      </c>
      <c r="X75">
        <v>1</v>
      </c>
      <c r="Y75">
        <v>1</v>
      </c>
      <c r="AD75">
        <v>1</v>
      </c>
      <c r="AE75">
        <v>4</v>
      </c>
    </row>
    <row r="76" spans="1:31">
      <c r="A76" t="s">
        <v>12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2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4</v>
      </c>
      <c r="T76">
        <v>1</v>
      </c>
      <c r="U76">
        <v>1</v>
      </c>
      <c r="V76">
        <v>4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</row>
    <row r="77" spans="1:31">
      <c r="A77" t="s">
        <v>15</v>
      </c>
      <c r="D77">
        <v>1</v>
      </c>
      <c r="E77">
        <v>1</v>
      </c>
      <c r="G77">
        <v>1</v>
      </c>
      <c r="K77">
        <v>6</v>
      </c>
      <c r="L77">
        <v>2</v>
      </c>
      <c r="Q77">
        <v>1</v>
      </c>
      <c r="T77">
        <v>4</v>
      </c>
      <c r="W77">
        <v>1</v>
      </c>
      <c r="AB77">
        <v>2</v>
      </c>
      <c r="AD77">
        <v>1</v>
      </c>
      <c r="AE77">
        <v>1</v>
      </c>
    </row>
    <row r="78" spans="1:31">
      <c r="A78" t="s">
        <v>14</v>
      </c>
      <c r="F78">
        <v>1</v>
      </c>
      <c r="S78">
        <v>1</v>
      </c>
      <c r="Z78">
        <v>1</v>
      </c>
      <c r="AC78">
        <v>1</v>
      </c>
      <c r="AD78">
        <v>1</v>
      </c>
      <c r="AE78">
        <v>1</v>
      </c>
    </row>
    <row r="79" spans="1:31">
      <c r="A79" t="s">
        <v>3</v>
      </c>
      <c r="F79">
        <v>1</v>
      </c>
      <c r="J79">
        <v>3</v>
      </c>
      <c r="M79">
        <v>1</v>
      </c>
      <c r="O79">
        <v>1</v>
      </c>
      <c r="P79">
        <v>2</v>
      </c>
      <c r="Q79">
        <v>1</v>
      </c>
      <c r="R79">
        <v>1</v>
      </c>
      <c r="T79">
        <v>11</v>
      </c>
      <c r="X79">
        <v>1</v>
      </c>
      <c r="AA79">
        <v>3</v>
      </c>
      <c r="AD79">
        <v>1</v>
      </c>
    </row>
    <row r="80" spans="1:31">
      <c r="A80" t="s">
        <v>18</v>
      </c>
      <c r="J80">
        <v>1</v>
      </c>
      <c r="S80">
        <v>1</v>
      </c>
      <c r="AC80">
        <v>1</v>
      </c>
      <c r="AD80">
        <v>1</v>
      </c>
    </row>
    <row r="81" spans="1:31">
      <c r="A81" t="s">
        <v>4</v>
      </c>
      <c r="L81">
        <v>1</v>
      </c>
      <c r="S81">
        <v>1</v>
      </c>
    </row>
    <row r="82" spans="1:31">
      <c r="A82" t="s">
        <v>20</v>
      </c>
      <c r="T82">
        <v>8</v>
      </c>
    </row>
    <row r="83" spans="1:31">
      <c r="A83" t="s">
        <v>40</v>
      </c>
      <c r="T83">
        <v>4</v>
      </c>
    </row>
    <row r="84" spans="1:31">
      <c r="A84" t="s">
        <v>11</v>
      </c>
      <c r="T84">
        <v>1</v>
      </c>
      <c r="Z84">
        <v>1</v>
      </c>
    </row>
    <row r="85" spans="1:31">
      <c r="A85" t="s">
        <v>25</v>
      </c>
      <c r="Y85">
        <v>1</v>
      </c>
    </row>
    <row r="87" spans="1:31">
      <c r="A87" s="1" t="s">
        <v>13</v>
      </c>
    </row>
    <row r="88" spans="1:31">
      <c r="A88" t="s">
        <v>12</v>
      </c>
      <c r="B88">
        <v>1</v>
      </c>
      <c r="L88">
        <v>1</v>
      </c>
    </row>
    <row r="89" spans="1:31">
      <c r="A89" t="s">
        <v>15</v>
      </c>
      <c r="B89">
        <v>1</v>
      </c>
      <c r="D89">
        <v>1</v>
      </c>
      <c r="G89">
        <v>1</v>
      </c>
      <c r="L89">
        <v>3</v>
      </c>
      <c r="U89">
        <v>3</v>
      </c>
      <c r="AB89">
        <v>1</v>
      </c>
      <c r="AD89">
        <v>1</v>
      </c>
      <c r="AE89">
        <v>2</v>
      </c>
    </row>
    <row r="90" spans="1:31">
      <c r="A90" t="s">
        <v>2</v>
      </c>
      <c r="C90">
        <v>1</v>
      </c>
      <c r="F90">
        <v>1</v>
      </c>
      <c r="M90">
        <v>2</v>
      </c>
    </row>
    <row r="91" spans="1:31">
      <c r="A91" t="s">
        <v>26</v>
      </c>
      <c r="D91">
        <v>4</v>
      </c>
    </row>
    <row r="92" spans="1:31">
      <c r="A92" t="s">
        <v>18</v>
      </c>
      <c r="D92">
        <v>1</v>
      </c>
    </row>
    <row r="93" spans="1:31">
      <c r="A93" t="s">
        <v>4</v>
      </c>
      <c r="L93" t="s">
        <v>48</v>
      </c>
    </row>
    <row r="94" spans="1:31">
      <c r="A94" t="s">
        <v>3</v>
      </c>
      <c r="M94">
        <v>1</v>
      </c>
      <c r="X94">
        <v>1</v>
      </c>
    </row>
    <row r="95" spans="1:31">
      <c r="A95" t="s">
        <v>40</v>
      </c>
      <c r="X95">
        <v>1</v>
      </c>
      <c r="Y95">
        <v>1</v>
      </c>
    </row>
    <row r="96" spans="1:31">
      <c r="A96" t="s">
        <v>14</v>
      </c>
      <c r="AB96">
        <v>2</v>
      </c>
    </row>
    <row r="98" spans="1:31">
      <c r="A98" s="1" t="s">
        <v>21</v>
      </c>
    </row>
    <row r="99" spans="1:31">
      <c r="A99" t="s">
        <v>3</v>
      </c>
      <c r="C99">
        <v>1</v>
      </c>
    </row>
    <row r="100" spans="1:31">
      <c r="A100" t="s">
        <v>18</v>
      </c>
      <c r="I100">
        <v>1</v>
      </c>
    </row>
    <row r="101" spans="1:31">
      <c r="A101" t="s">
        <v>2</v>
      </c>
      <c r="M101">
        <v>1</v>
      </c>
    </row>
    <row r="103" spans="1:31">
      <c r="A103" s="1" t="s">
        <v>22</v>
      </c>
    </row>
    <row r="104" spans="1:31">
      <c r="A104" t="s">
        <v>18</v>
      </c>
      <c r="C104">
        <v>1</v>
      </c>
    </row>
    <row r="105" spans="1:31">
      <c r="A105" t="s">
        <v>15</v>
      </c>
      <c r="E105">
        <v>1</v>
      </c>
    </row>
    <row r="106" spans="1:31">
      <c r="A106" t="s">
        <v>2</v>
      </c>
      <c r="H106">
        <v>2</v>
      </c>
    </row>
    <row r="107" spans="1:31">
      <c r="A107" t="s">
        <v>3</v>
      </c>
      <c r="O107">
        <v>1</v>
      </c>
      <c r="AE107">
        <v>1</v>
      </c>
    </row>
    <row r="108" spans="1:31">
      <c r="A108" t="s">
        <v>12</v>
      </c>
      <c r="W108">
        <v>1</v>
      </c>
    </row>
    <row r="110" spans="1:31">
      <c r="A110" s="1" t="s">
        <v>24</v>
      </c>
    </row>
    <row r="111" spans="1:31">
      <c r="A111" t="s">
        <v>15</v>
      </c>
      <c r="D111">
        <v>1</v>
      </c>
      <c r="F111">
        <v>1</v>
      </c>
      <c r="U111">
        <v>1</v>
      </c>
    </row>
    <row r="112" spans="1:31">
      <c r="A112" t="s">
        <v>2</v>
      </c>
      <c r="G112">
        <v>1</v>
      </c>
      <c r="H112">
        <v>2</v>
      </c>
      <c r="N112">
        <v>1</v>
      </c>
      <c r="O112">
        <v>1</v>
      </c>
      <c r="W112">
        <v>1</v>
      </c>
      <c r="AD112">
        <v>1</v>
      </c>
    </row>
    <row r="113" spans="1:30">
      <c r="A113" t="s">
        <v>3</v>
      </c>
      <c r="M113">
        <v>1</v>
      </c>
      <c r="Z113">
        <v>1</v>
      </c>
    </row>
    <row r="114" spans="1:30">
      <c r="A114" t="s">
        <v>18</v>
      </c>
      <c r="S114">
        <v>1</v>
      </c>
    </row>
    <row r="115" spans="1:30">
      <c r="A115" t="s">
        <v>11</v>
      </c>
      <c r="X115">
        <v>1</v>
      </c>
      <c r="AD115">
        <v>1</v>
      </c>
    </row>
    <row r="117" spans="1:30">
      <c r="A117" s="1" t="s">
        <v>28</v>
      </c>
    </row>
    <row r="118" spans="1:30">
      <c r="A118" t="s">
        <v>18</v>
      </c>
      <c r="E118" t="s">
        <v>29</v>
      </c>
      <c r="N118">
        <v>1</v>
      </c>
    </row>
    <row r="119" spans="1:30">
      <c r="A119" t="s">
        <v>2</v>
      </c>
      <c r="F119">
        <v>1</v>
      </c>
      <c r="M119">
        <v>1</v>
      </c>
    </row>
    <row r="121" spans="1:30">
      <c r="A121" s="1" t="s">
        <v>32</v>
      </c>
    </row>
    <row r="122" spans="1:30">
      <c r="A122" t="s">
        <v>3</v>
      </c>
      <c r="G122">
        <v>1</v>
      </c>
    </row>
    <row r="123" spans="1:30">
      <c r="A123" t="s">
        <v>2</v>
      </c>
      <c r="M123">
        <v>1</v>
      </c>
    </row>
    <row r="124" spans="1:30">
      <c r="A124" t="s">
        <v>18</v>
      </c>
      <c r="R124">
        <v>1</v>
      </c>
    </row>
    <row r="126" spans="1:30">
      <c r="A126" s="1" t="s">
        <v>34</v>
      </c>
    </row>
    <row r="127" spans="1:30">
      <c r="A127" t="s">
        <v>2</v>
      </c>
      <c r="H127">
        <v>8</v>
      </c>
    </row>
    <row r="128" spans="1:30">
      <c r="A128" t="s">
        <v>3</v>
      </c>
      <c r="J128">
        <v>5</v>
      </c>
    </row>
    <row r="129" spans="1:26">
      <c r="A129" t="s">
        <v>4</v>
      </c>
      <c r="K129">
        <v>1</v>
      </c>
    </row>
    <row r="130" spans="1:26">
      <c r="A130" t="s">
        <v>15</v>
      </c>
      <c r="K130">
        <v>3</v>
      </c>
    </row>
    <row r="131" spans="1:26">
      <c r="A131" t="s">
        <v>18</v>
      </c>
      <c r="W131">
        <v>1</v>
      </c>
    </row>
    <row r="132" spans="1:26">
      <c r="A132" t="s">
        <v>11</v>
      </c>
      <c r="X132">
        <v>1</v>
      </c>
    </row>
    <row r="133" spans="1:26">
      <c r="A133" t="s">
        <v>12</v>
      </c>
      <c r="Z133">
        <v>2</v>
      </c>
    </row>
    <row r="135" spans="1:26">
      <c r="A135" s="1" t="s">
        <v>35</v>
      </c>
    </row>
    <row r="136" spans="1:26">
      <c r="A136" t="s">
        <v>3</v>
      </c>
      <c r="H136">
        <v>1</v>
      </c>
    </row>
    <row r="137" spans="1:26">
      <c r="A137" t="s">
        <v>18</v>
      </c>
      <c r="M137">
        <v>1</v>
      </c>
    </row>
    <row r="138" spans="1:26">
      <c r="A138" t="s">
        <v>2</v>
      </c>
      <c r="O138">
        <v>1</v>
      </c>
    </row>
    <row r="140" spans="1:26">
      <c r="A140" s="1" t="s">
        <v>36</v>
      </c>
    </row>
    <row r="141" spans="1:26">
      <c r="A141" t="s">
        <v>15</v>
      </c>
      <c r="G141">
        <v>1</v>
      </c>
      <c r="U141">
        <v>1</v>
      </c>
      <c r="W141">
        <v>1</v>
      </c>
    </row>
    <row r="142" spans="1:26">
      <c r="A142" t="s">
        <v>18</v>
      </c>
      <c r="G142">
        <v>1</v>
      </c>
    </row>
    <row r="143" spans="1:26">
      <c r="A143" t="s">
        <v>12</v>
      </c>
      <c r="H143">
        <v>1</v>
      </c>
    </row>
    <row r="144" spans="1:26">
      <c r="A144" t="s">
        <v>2</v>
      </c>
      <c r="M144">
        <v>1</v>
      </c>
    </row>
    <row r="145" spans="1:31">
      <c r="A145" t="s">
        <v>5</v>
      </c>
      <c r="O145">
        <v>1</v>
      </c>
      <c r="AE145">
        <v>1</v>
      </c>
    </row>
    <row r="146" spans="1:31">
      <c r="A146" t="s">
        <v>3</v>
      </c>
      <c r="Q146">
        <v>1</v>
      </c>
      <c r="W146">
        <v>1</v>
      </c>
    </row>
    <row r="147" spans="1:31">
      <c r="A147" t="s">
        <v>25</v>
      </c>
      <c r="AD147">
        <v>1</v>
      </c>
    </row>
    <row r="149" spans="1:31">
      <c r="A149" s="1" t="s">
        <v>37</v>
      </c>
    </row>
    <row r="150" spans="1:31">
      <c r="A150" t="s">
        <v>18</v>
      </c>
      <c r="H150">
        <v>1</v>
      </c>
    </row>
    <row r="152" spans="1:31">
      <c r="A152" s="1" t="s">
        <v>38</v>
      </c>
    </row>
    <row r="153" spans="1:31">
      <c r="A153" t="s">
        <v>12</v>
      </c>
      <c r="J153">
        <v>1</v>
      </c>
    </row>
    <row r="154" spans="1:31">
      <c r="A154" t="s">
        <v>25</v>
      </c>
      <c r="J154">
        <v>1</v>
      </c>
    </row>
    <row r="155" spans="1:31">
      <c r="A155" t="s">
        <v>18</v>
      </c>
      <c r="O155">
        <v>1</v>
      </c>
    </row>
    <row r="157" spans="1:31">
      <c r="A157" s="1" t="s">
        <v>41</v>
      </c>
    </row>
    <row r="158" spans="1:31">
      <c r="A158" t="s">
        <v>3</v>
      </c>
      <c r="K158">
        <v>1</v>
      </c>
    </row>
    <row r="159" spans="1:31">
      <c r="A159" t="s">
        <v>18</v>
      </c>
      <c r="X159">
        <v>1</v>
      </c>
    </row>
    <row r="161" spans="1:27">
      <c r="A161" s="1" t="s">
        <v>42</v>
      </c>
    </row>
    <row r="162" spans="1:27">
      <c r="A162" t="s">
        <v>3</v>
      </c>
      <c r="K162">
        <v>1</v>
      </c>
    </row>
    <row r="163" spans="1:27">
      <c r="A163" t="s">
        <v>18</v>
      </c>
      <c r="L163">
        <v>1</v>
      </c>
    </row>
    <row r="165" spans="1:27">
      <c r="A165" s="1" t="s">
        <v>43</v>
      </c>
    </row>
    <row r="166" spans="1:27">
      <c r="A166" t="s">
        <v>3</v>
      </c>
      <c r="K166">
        <v>1</v>
      </c>
      <c r="M166">
        <v>1</v>
      </c>
    </row>
    <row r="167" spans="1:27">
      <c r="A167" t="s">
        <v>2</v>
      </c>
      <c r="O167">
        <v>1</v>
      </c>
    </row>
    <row r="168" spans="1:27">
      <c r="A168" t="s">
        <v>18</v>
      </c>
      <c r="T168">
        <v>1</v>
      </c>
    </row>
    <row r="169" spans="1:27">
      <c r="A169" t="s">
        <v>110</v>
      </c>
    </row>
    <row r="170" spans="1:27">
      <c r="A170" s="1" t="s">
        <v>44</v>
      </c>
    </row>
    <row r="171" spans="1:27">
      <c r="A171" t="s">
        <v>3</v>
      </c>
      <c r="K171">
        <v>1</v>
      </c>
    </row>
    <row r="172" spans="1:27">
      <c r="A172" t="s">
        <v>2</v>
      </c>
      <c r="O172">
        <v>1</v>
      </c>
    </row>
    <row r="173" spans="1:27">
      <c r="A173" t="s">
        <v>18</v>
      </c>
      <c r="V173">
        <v>1</v>
      </c>
    </row>
    <row r="174" spans="1:27">
      <c r="A174" t="s">
        <v>14</v>
      </c>
      <c r="AA174">
        <v>1</v>
      </c>
    </row>
    <row r="176" spans="1:27">
      <c r="A176" s="1" t="s">
        <v>47</v>
      </c>
    </row>
    <row r="177" spans="1:31">
      <c r="A177" t="s">
        <v>3</v>
      </c>
      <c r="L177">
        <v>1</v>
      </c>
    </row>
    <row r="178" spans="1:31">
      <c r="A178" t="s">
        <v>18</v>
      </c>
      <c r="Z178">
        <v>1</v>
      </c>
    </row>
    <row r="180" spans="1:31">
      <c r="A180" s="1" t="s">
        <v>59</v>
      </c>
    </row>
    <row r="181" spans="1:31">
      <c r="A181" t="s">
        <v>18</v>
      </c>
      <c r="Y181">
        <v>1</v>
      </c>
    </row>
    <row r="183" spans="1:31">
      <c r="A183" s="1" t="s">
        <v>107</v>
      </c>
    </row>
    <row r="184" spans="1:31">
      <c r="A184" s="2" t="s">
        <v>2</v>
      </c>
      <c r="Z184">
        <v>1</v>
      </c>
    </row>
    <row r="185" spans="1:31">
      <c r="A185" t="s">
        <v>11</v>
      </c>
      <c r="AE185">
        <v>1</v>
      </c>
    </row>
    <row r="186" spans="1:31">
      <c r="A186" t="s">
        <v>3</v>
      </c>
      <c r="AE186">
        <v>1</v>
      </c>
    </row>
    <row r="187" spans="1:31">
      <c r="A187" t="s">
        <v>18</v>
      </c>
      <c r="AE187">
        <v>1</v>
      </c>
    </row>
    <row r="189" spans="1:31">
      <c r="A189" s="1" t="s">
        <v>9</v>
      </c>
    </row>
    <row r="190" spans="1:31">
      <c r="A190" t="s">
        <v>2</v>
      </c>
      <c r="F190">
        <v>1</v>
      </c>
      <c r="T190">
        <v>1</v>
      </c>
    </row>
    <row r="191" spans="1:31">
      <c r="A191" t="s">
        <v>5</v>
      </c>
      <c r="G191">
        <v>1</v>
      </c>
      <c r="I191">
        <v>1</v>
      </c>
      <c r="V191">
        <v>1</v>
      </c>
    </row>
    <row r="192" spans="1:31">
      <c r="A192" t="s">
        <v>33</v>
      </c>
      <c r="G192">
        <v>1</v>
      </c>
      <c r="R192">
        <v>1</v>
      </c>
      <c r="S192">
        <v>1</v>
      </c>
    </row>
    <row r="193" spans="1:31">
      <c r="A193" t="s">
        <v>4</v>
      </c>
      <c r="K193">
        <v>1</v>
      </c>
    </row>
    <row r="194" spans="1:31">
      <c r="A194" t="s">
        <v>15</v>
      </c>
      <c r="L194">
        <v>1</v>
      </c>
      <c r="AB194">
        <v>1</v>
      </c>
      <c r="AD194">
        <v>1</v>
      </c>
      <c r="AE194">
        <v>1</v>
      </c>
    </row>
    <row r="195" spans="1:31">
      <c r="A195" t="s">
        <v>3</v>
      </c>
      <c r="M195" t="s">
        <v>50</v>
      </c>
      <c r="Q195">
        <v>1</v>
      </c>
      <c r="T195">
        <v>1</v>
      </c>
      <c r="AA195">
        <v>1</v>
      </c>
      <c r="AC195">
        <v>1</v>
      </c>
    </row>
    <row r="196" spans="1:31">
      <c r="A196" t="s">
        <v>11</v>
      </c>
      <c r="T196">
        <v>1</v>
      </c>
    </row>
    <row r="197" spans="1:31">
      <c r="A197" t="s">
        <v>25</v>
      </c>
      <c r="U197">
        <v>1</v>
      </c>
      <c r="AD197">
        <v>1</v>
      </c>
    </row>
    <row r="198" spans="1:31">
      <c r="A198" t="s">
        <v>18</v>
      </c>
      <c r="AB198">
        <v>1</v>
      </c>
    </row>
    <row r="199" spans="1:31">
      <c r="A199" t="s">
        <v>12</v>
      </c>
      <c r="AE199">
        <v>1</v>
      </c>
    </row>
    <row r="200" spans="1:31">
      <c r="A200" t="s">
        <v>14</v>
      </c>
      <c r="AE200">
        <v>1</v>
      </c>
    </row>
    <row r="202" spans="1:31">
      <c r="A202" t="s">
        <v>51</v>
      </c>
    </row>
    <row r="203" spans="1:31">
      <c r="A203" t="s">
        <v>53</v>
      </c>
    </row>
    <row r="206" spans="1:31">
      <c r="A206" t="s">
        <v>121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4"/>
  <sheetViews>
    <sheetView tabSelected="1" topLeftCell="A226" zoomScaleNormal="100" workbookViewId="0">
      <selection activeCell="S208" sqref="S208"/>
    </sheetView>
  </sheetViews>
  <sheetFormatPr baseColWidth="10" defaultRowHeight="14.4"/>
  <cols>
    <col min="1" max="1" width="16.77734375" customWidth="1"/>
    <col min="2" max="2" width="3" customWidth="1"/>
    <col min="3" max="3" width="2.88671875" customWidth="1"/>
    <col min="4" max="4" width="3" customWidth="1"/>
    <col min="5" max="5" width="2.77734375" customWidth="1"/>
    <col min="6" max="6" width="2.88671875" customWidth="1"/>
    <col min="7" max="8" width="3.109375" customWidth="1"/>
    <col min="9" max="9" width="2.88671875" customWidth="1"/>
    <col min="10" max="10" width="2.77734375" customWidth="1"/>
    <col min="11" max="11" width="2.88671875" customWidth="1"/>
    <col min="12" max="12" width="2.77734375" customWidth="1"/>
    <col min="13" max="15" width="3" customWidth="1"/>
    <col min="16" max="16" width="3.109375" customWidth="1"/>
    <col min="17" max="17" width="2.88671875" customWidth="1"/>
    <col min="18" max="18" width="3" customWidth="1"/>
    <col min="19" max="19" width="3.109375" customWidth="1"/>
    <col min="20" max="30" width="3" customWidth="1"/>
    <col min="31" max="31" width="4" customWidth="1"/>
    <col min="32" max="32" width="15.33203125" customWidth="1"/>
    <col min="33" max="33" width="21.77734375" customWidth="1"/>
    <col min="35" max="35" width="16" style="5" customWidth="1"/>
    <col min="36" max="36" width="44.44140625" customWidth="1"/>
  </cols>
  <sheetData>
    <row r="1" spans="1: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G1" t="s">
        <v>112</v>
      </c>
      <c r="AI1" s="5" t="s">
        <v>111</v>
      </c>
    </row>
    <row r="2" spans="1:35">
      <c r="A2" s="1" t="s">
        <v>0</v>
      </c>
      <c r="AG2" s="1" t="s">
        <v>0</v>
      </c>
    </row>
    <row r="3" spans="1:35">
      <c r="A3" t="s">
        <v>4</v>
      </c>
      <c r="B3">
        <v>2</v>
      </c>
      <c r="C3">
        <v>2</v>
      </c>
      <c r="D3">
        <v>3</v>
      </c>
      <c r="E3">
        <v>3</v>
      </c>
      <c r="F3">
        <v>1</v>
      </c>
      <c r="G3">
        <v>1</v>
      </c>
      <c r="H3">
        <v>1</v>
      </c>
      <c r="I3">
        <v>2</v>
      </c>
      <c r="J3">
        <v>1</v>
      </c>
      <c r="L3">
        <v>4</v>
      </c>
      <c r="M3">
        <v>1</v>
      </c>
      <c r="N3">
        <v>1</v>
      </c>
      <c r="P3">
        <v>1</v>
      </c>
      <c r="Q3">
        <v>1</v>
      </c>
      <c r="S3">
        <v>1</v>
      </c>
      <c r="AC3">
        <v>2</v>
      </c>
      <c r="AD3">
        <v>2</v>
      </c>
      <c r="AE3">
        <v>2</v>
      </c>
      <c r="AG3" t="s">
        <v>4</v>
      </c>
      <c r="AH3">
        <f>SUM(B3:AE3)</f>
        <v>31</v>
      </c>
      <c r="AI3" s="5">
        <v>10</v>
      </c>
    </row>
    <row r="4" spans="1:35">
      <c r="A4" t="s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AG4" t="s">
        <v>1</v>
      </c>
      <c r="AH4">
        <f t="shared" ref="AH4:AH28" si="0">SUM(B4:AE4)</f>
        <v>6</v>
      </c>
      <c r="AI4" s="5">
        <v>18</v>
      </c>
    </row>
    <row r="5" spans="1:35">
      <c r="A5" t="s">
        <v>5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V5">
        <v>2</v>
      </c>
      <c r="X5">
        <v>1</v>
      </c>
      <c r="Y5">
        <v>1</v>
      </c>
      <c r="Z5">
        <v>1</v>
      </c>
      <c r="AA5">
        <v>2</v>
      </c>
      <c r="AB5">
        <v>2</v>
      </c>
      <c r="AC5">
        <v>3</v>
      </c>
      <c r="AD5">
        <v>2</v>
      </c>
      <c r="AE5">
        <v>5</v>
      </c>
      <c r="AG5" t="s">
        <v>5</v>
      </c>
      <c r="AH5">
        <f t="shared" si="0"/>
        <v>37</v>
      </c>
      <c r="AI5" s="5">
        <v>8</v>
      </c>
    </row>
    <row r="6" spans="1:35">
      <c r="A6" t="s">
        <v>6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2</v>
      </c>
      <c r="I6">
        <v>1</v>
      </c>
      <c r="J6">
        <v>1</v>
      </c>
      <c r="K6">
        <v>1</v>
      </c>
      <c r="L6">
        <v>1</v>
      </c>
      <c r="M6">
        <v>2</v>
      </c>
      <c r="N6">
        <v>1</v>
      </c>
      <c r="O6">
        <v>1</v>
      </c>
      <c r="P6">
        <v>1</v>
      </c>
      <c r="Q6">
        <v>1</v>
      </c>
      <c r="R6">
        <v>1</v>
      </c>
      <c r="S6">
        <v>3</v>
      </c>
      <c r="T6">
        <v>1</v>
      </c>
      <c r="U6">
        <v>1</v>
      </c>
      <c r="V6">
        <v>2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2</v>
      </c>
      <c r="AE6">
        <v>3</v>
      </c>
      <c r="AG6" s="14" t="s">
        <v>6</v>
      </c>
      <c r="AH6">
        <f t="shared" si="0"/>
        <v>38</v>
      </c>
      <c r="AI6" s="5">
        <v>7</v>
      </c>
    </row>
    <row r="7" spans="1:35">
      <c r="A7" t="s">
        <v>2</v>
      </c>
      <c r="B7">
        <v>3</v>
      </c>
      <c r="C7">
        <v>2</v>
      </c>
      <c r="D7">
        <v>1</v>
      </c>
      <c r="E7">
        <v>1</v>
      </c>
      <c r="F7">
        <v>2</v>
      </c>
      <c r="G7">
        <v>1</v>
      </c>
      <c r="H7">
        <v>1</v>
      </c>
      <c r="I7">
        <v>2</v>
      </c>
      <c r="J7">
        <v>2</v>
      </c>
      <c r="K7">
        <v>4</v>
      </c>
      <c r="L7">
        <v>1</v>
      </c>
      <c r="M7">
        <v>1</v>
      </c>
      <c r="N7">
        <v>3</v>
      </c>
      <c r="O7" t="s">
        <v>52</v>
      </c>
      <c r="P7">
        <v>1</v>
      </c>
      <c r="Q7">
        <v>2</v>
      </c>
      <c r="R7">
        <v>1</v>
      </c>
      <c r="S7">
        <v>1</v>
      </c>
      <c r="T7">
        <v>1</v>
      </c>
      <c r="U7">
        <v>1</v>
      </c>
      <c r="V7">
        <v>2</v>
      </c>
      <c r="W7">
        <v>1</v>
      </c>
      <c r="X7">
        <v>2</v>
      </c>
      <c r="Y7">
        <v>2</v>
      </c>
      <c r="Z7">
        <v>1</v>
      </c>
      <c r="AA7">
        <v>2</v>
      </c>
      <c r="AB7">
        <v>1</v>
      </c>
      <c r="AC7">
        <v>2</v>
      </c>
      <c r="AD7">
        <v>5</v>
      </c>
      <c r="AE7">
        <v>9</v>
      </c>
      <c r="AG7" s="14" t="s">
        <v>2</v>
      </c>
      <c r="AH7" s="9">
        <f>SUM(B7:AE7)+2</f>
        <v>60</v>
      </c>
      <c r="AI7" s="23">
        <v>3</v>
      </c>
    </row>
    <row r="8" spans="1:35">
      <c r="A8" t="s">
        <v>8</v>
      </c>
      <c r="B8">
        <v>1</v>
      </c>
      <c r="C8">
        <v>2</v>
      </c>
      <c r="D8">
        <v>1</v>
      </c>
      <c r="AG8" t="s">
        <v>8</v>
      </c>
      <c r="AH8">
        <f t="shared" si="0"/>
        <v>4</v>
      </c>
      <c r="AI8" s="5">
        <v>21</v>
      </c>
    </row>
    <row r="9" spans="1:35">
      <c r="A9" t="s">
        <v>3</v>
      </c>
      <c r="B9">
        <v>1</v>
      </c>
      <c r="C9">
        <v>2</v>
      </c>
      <c r="D9">
        <v>2</v>
      </c>
      <c r="E9">
        <v>10</v>
      </c>
      <c r="F9">
        <v>4</v>
      </c>
      <c r="G9">
        <v>1</v>
      </c>
      <c r="H9">
        <v>1</v>
      </c>
      <c r="I9">
        <v>3</v>
      </c>
      <c r="J9">
        <v>5</v>
      </c>
      <c r="K9">
        <v>1</v>
      </c>
      <c r="L9">
        <v>6</v>
      </c>
      <c r="M9">
        <v>6</v>
      </c>
      <c r="N9">
        <v>1</v>
      </c>
      <c r="O9">
        <v>3</v>
      </c>
      <c r="P9">
        <v>2</v>
      </c>
      <c r="Q9">
        <v>9</v>
      </c>
      <c r="R9">
        <v>1</v>
      </c>
      <c r="S9">
        <v>1</v>
      </c>
      <c r="T9">
        <v>2</v>
      </c>
      <c r="U9">
        <v>1</v>
      </c>
      <c r="V9">
        <v>3</v>
      </c>
      <c r="W9">
        <v>2</v>
      </c>
      <c r="X9">
        <v>2</v>
      </c>
      <c r="Y9">
        <v>3</v>
      </c>
      <c r="Z9">
        <v>12</v>
      </c>
      <c r="AA9">
        <v>2</v>
      </c>
      <c r="AB9">
        <v>1</v>
      </c>
      <c r="AC9">
        <v>4</v>
      </c>
      <c r="AD9">
        <v>24</v>
      </c>
      <c r="AE9">
        <v>85</v>
      </c>
      <c r="AG9" s="14" t="s">
        <v>3</v>
      </c>
      <c r="AH9" s="3">
        <f t="shared" si="0"/>
        <v>200</v>
      </c>
      <c r="AI9" s="21">
        <v>1</v>
      </c>
    </row>
    <row r="10" spans="1:35">
      <c r="A10" t="s">
        <v>11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3</v>
      </c>
      <c r="M10">
        <v>2</v>
      </c>
      <c r="N10">
        <v>1</v>
      </c>
      <c r="O10">
        <v>1</v>
      </c>
      <c r="P10">
        <v>1</v>
      </c>
      <c r="Q10">
        <v>1</v>
      </c>
      <c r="R10">
        <v>2</v>
      </c>
      <c r="S10">
        <v>2</v>
      </c>
      <c r="T10">
        <v>8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2</v>
      </c>
      <c r="AB10">
        <v>1</v>
      </c>
      <c r="AC10">
        <v>1</v>
      </c>
      <c r="AD10">
        <v>2</v>
      </c>
      <c r="AE10">
        <v>2</v>
      </c>
      <c r="AG10" s="14" t="s">
        <v>11</v>
      </c>
      <c r="AH10">
        <f t="shared" si="0"/>
        <v>45</v>
      </c>
      <c r="AI10" s="5">
        <v>5</v>
      </c>
    </row>
    <row r="11" spans="1:35">
      <c r="A11" t="s">
        <v>12</v>
      </c>
      <c r="B11">
        <v>1</v>
      </c>
      <c r="C11">
        <v>2</v>
      </c>
      <c r="D11">
        <v>1</v>
      </c>
      <c r="E11">
        <v>1</v>
      </c>
      <c r="F11">
        <v>3</v>
      </c>
      <c r="G11">
        <v>3</v>
      </c>
      <c r="H11">
        <v>1</v>
      </c>
      <c r="I11">
        <v>3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2</v>
      </c>
      <c r="Q11">
        <v>1</v>
      </c>
      <c r="R11">
        <v>1</v>
      </c>
      <c r="S11">
        <v>1</v>
      </c>
      <c r="T11">
        <v>1</v>
      </c>
      <c r="U11">
        <v>1</v>
      </c>
      <c r="V11">
        <v>2</v>
      </c>
      <c r="W11">
        <v>3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5</v>
      </c>
      <c r="AE11">
        <v>2</v>
      </c>
      <c r="AG11" s="14" t="s">
        <v>12</v>
      </c>
      <c r="AH11">
        <f t="shared" si="0"/>
        <v>46</v>
      </c>
      <c r="AI11" s="5">
        <v>4</v>
      </c>
    </row>
    <row r="12" spans="1:35">
      <c r="A12" t="s">
        <v>14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2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2</v>
      </c>
      <c r="AG12" s="14" t="s">
        <v>14</v>
      </c>
      <c r="AH12">
        <f t="shared" si="0"/>
        <v>33</v>
      </c>
      <c r="AI12" s="5">
        <v>9</v>
      </c>
    </row>
    <row r="13" spans="1:35">
      <c r="A13" t="s">
        <v>15</v>
      </c>
      <c r="B13">
        <v>1</v>
      </c>
      <c r="C13">
        <v>1</v>
      </c>
      <c r="D13">
        <v>1</v>
      </c>
      <c r="F13">
        <v>1</v>
      </c>
      <c r="L13">
        <v>2</v>
      </c>
      <c r="N13">
        <v>3</v>
      </c>
      <c r="W13">
        <v>1</v>
      </c>
      <c r="AD13">
        <v>1</v>
      </c>
      <c r="AE13">
        <v>1</v>
      </c>
      <c r="AG13" t="s">
        <v>15</v>
      </c>
      <c r="AH13">
        <f t="shared" si="0"/>
        <v>12</v>
      </c>
      <c r="AI13" s="5">
        <v>12</v>
      </c>
    </row>
    <row r="14" spans="1:35">
      <c r="A14" t="s">
        <v>16</v>
      </c>
      <c r="B14">
        <v>1</v>
      </c>
      <c r="C14">
        <v>1</v>
      </c>
      <c r="D14">
        <v>1</v>
      </c>
      <c r="E14">
        <v>1</v>
      </c>
      <c r="G14">
        <v>1</v>
      </c>
      <c r="J14">
        <v>1</v>
      </c>
      <c r="AG14" t="s">
        <v>16</v>
      </c>
      <c r="AH14">
        <f t="shared" si="0"/>
        <v>6</v>
      </c>
      <c r="AI14" s="5">
        <v>18</v>
      </c>
    </row>
    <row r="15" spans="1:35">
      <c r="A15" t="s">
        <v>17</v>
      </c>
      <c r="B15">
        <v>1</v>
      </c>
      <c r="AG15" t="s">
        <v>17</v>
      </c>
      <c r="AH15">
        <f t="shared" si="0"/>
        <v>1</v>
      </c>
      <c r="AI15" s="5">
        <v>26</v>
      </c>
    </row>
    <row r="16" spans="1:35">
      <c r="A16" t="s">
        <v>18</v>
      </c>
      <c r="B16">
        <v>2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3</v>
      </c>
      <c r="P16">
        <v>1</v>
      </c>
      <c r="Q16">
        <v>1</v>
      </c>
      <c r="R16">
        <v>2</v>
      </c>
      <c r="S16">
        <v>1</v>
      </c>
      <c r="T16">
        <v>3</v>
      </c>
      <c r="U16">
        <v>2</v>
      </c>
      <c r="V16">
        <v>1</v>
      </c>
      <c r="W16">
        <v>1</v>
      </c>
      <c r="X16">
        <v>2</v>
      </c>
      <c r="Y16">
        <v>1</v>
      </c>
      <c r="Z16">
        <v>1</v>
      </c>
      <c r="AA16">
        <v>2</v>
      </c>
      <c r="AB16">
        <v>1</v>
      </c>
      <c r="AC16">
        <v>2</v>
      </c>
      <c r="AD16">
        <v>2</v>
      </c>
      <c r="AE16">
        <v>1</v>
      </c>
      <c r="AG16" s="14" t="s">
        <v>18</v>
      </c>
      <c r="AH16">
        <f t="shared" si="0"/>
        <v>41</v>
      </c>
      <c r="AI16" s="5">
        <v>6</v>
      </c>
    </row>
    <row r="17" spans="1:35">
      <c r="A17" t="s">
        <v>20</v>
      </c>
      <c r="C17">
        <v>12</v>
      </c>
      <c r="AG17" t="s">
        <v>20</v>
      </c>
      <c r="AH17">
        <f t="shared" si="0"/>
        <v>12</v>
      </c>
      <c r="AI17" s="5">
        <v>12</v>
      </c>
    </row>
    <row r="18" spans="1:35">
      <c r="A18" t="s">
        <v>10</v>
      </c>
      <c r="B18">
        <v>4</v>
      </c>
      <c r="C18">
        <v>5</v>
      </c>
      <c r="D18">
        <v>4</v>
      </c>
      <c r="E18">
        <v>5</v>
      </c>
      <c r="F18">
        <v>5</v>
      </c>
      <c r="G18">
        <v>5</v>
      </c>
      <c r="H18">
        <v>7</v>
      </c>
      <c r="I18">
        <v>5</v>
      </c>
      <c r="J18">
        <v>5</v>
      </c>
      <c r="K18">
        <v>4</v>
      </c>
      <c r="L18">
        <v>7</v>
      </c>
      <c r="M18">
        <v>4</v>
      </c>
      <c r="N18">
        <v>5</v>
      </c>
      <c r="O18">
        <v>7</v>
      </c>
      <c r="P18">
        <v>5</v>
      </c>
      <c r="Q18">
        <v>8</v>
      </c>
      <c r="R18">
        <v>10</v>
      </c>
      <c r="S18">
        <v>4</v>
      </c>
      <c r="T18">
        <v>5</v>
      </c>
      <c r="U18">
        <v>6</v>
      </c>
      <c r="V18">
        <v>5</v>
      </c>
      <c r="W18">
        <v>4</v>
      </c>
      <c r="X18">
        <v>5</v>
      </c>
      <c r="Y18">
        <v>5</v>
      </c>
      <c r="Z18">
        <v>6</v>
      </c>
      <c r="AA18">
        <v>5</v>
      </c>
      <c r="AB18">
        <v>4</v>
      </c>
      <c r="AC18">
        <v>4</v>
      </c>
      <c r="AD18">
        <v>5</v>
      </c>
      <c r="AE18">
        <v>5</v>
      </c>
      <c r="AG18" s="14" t="s">
        <v>10</v>
      </c>
      <c r="AH18" s="10">
        <f t="shared" si="0"/>
        <v>158</v>
      </c>
      <c r="AI18" s="22">
        <v>2</v>
      </c>
    </row>
    <row r="19" spans="1:35">
      <c r="A19" t="s">
        <v>23</v>
      </c>
      <c r="D19">
        <v>3</v>
      </c>
      <c r="E19">
        <v>1</v>
      </c>
      <c r="F19">
        <v>3</v>
      </c>
      <c r="G19">
        <v>1</v>
      </c>
      <c r="L19">
        <v>1</v>
      </c>
      <c r="AG19" t="s">
        <v>23</v>
      </c>
      <c r="AH19">
        <f t="shared" si="0"/>
        <v>9</v>
      </c>
      <c r="AI19" s="5">
        <v>15</v>
      </c>
    </row>
    <row r="20" spans="1:35">
      <c r="A20" t="s">
        <v>25</v>
      </c>
      <c r="D20">
        <v>1</v>
      </c>
      <c r="E20">
        <v>1</v>
      </c>
      <c r="F20">
        <v>1</v>
      </c>
      <c r="H20">
        <v>1</v>
      </c>
      <c r="I20">
        <v>1</v>
      </c>
      <c r="K20">
        <v>1</v>
      </c>
      <c r="M20">
        <v>1</v>
      </c>
      <c r="N20">
        <v>1</v>
      </c>
      <c r="AG20" t="s">
        <v>25</v>
      </c>
      <c r="AH20">
        <f t="shared" si="0"/>
        <v>8</v>
      </c>
      <c r="AI20" s="5">
        <v>17</v>
      </c>
    </row>
    <row r="21" spans="1:35">
      <c r="A21" t="s">
        <v>27</v>
      </c>
      <c r="E21">
        <v>2</v>
      </c>
      <c r="F21">
        <v>1</v>
      </c>
      <c r="G21">
        <v>1</v>
      </c>
      <c r="H21">
        <v>3</v>
      </c>
      <c r="I21">
        <v>2</v>
      </c>
      <c r="L21">
        <v>1</v>
      </c>
      <c r="M21">
        <v>1</v>
      </c>
      <c r="N21">
        <v>1</v>
      </c>
      <c r="O21">
        <v>3</v>
      </c>
      <c r="Q21">
        <v>1</v>
      </c>
      <c r="R21">
        <v>1</v>
      </c>
      <c r="U21">
        <v>1</v>
      </c>
      <c r="Y21">
        <v>2</v>
      </c>
      <c r="Z21">
        <v>1</v>
      </c>
      <c r="AA21">
        <v>1</v>
      </c>
      <c r="AC21">
        <v>3</v>
      </c>
      <c r="AD21">
        <v>1</v>
      </c>
      <c r="AE21">
        <v>5</v>
      </c>
      <c r="AG21" t="s">
        <v>27</v>
      </c>
      <c r="AH21">
        <f t="shared" si="0"/>
        <v>31</v>
      </c>
      <c r="AI21" s="5">
        <v>10</v>
      </c>
    </row>
    <row r="22" spans="1:35">
      <c r="A22" t="s">
        <v>30</v>
      </c>
      <c r="E22">
        <v>1</v>
      </c>
      <c r="F22">
        <v>1</v>
      </c>
      <c r="L22">
        <v>1</v>
      </c>
      <c r="R22">
        <v>2</v>
      </c>
      <c r="S22">
        <v>1</v>
      </c>
      <c r="Z22">
        <v>1</v>
      </c>
      <c r="AB22">
        <v>1</v>
      </c>
      <c r="AC22">
        <v>1</v>
      </c>
      <c r="AG22" t="s">
        <v>30</v>
      </c>
      <c r="AH22">
        <f t="shared" si="0"/>
        <v>9</v>
      </c>
      <c r="AI22" s="5">
        <v>15</v>
      </c>
    </row>
    <row r="23" spans="1:35">
      <c r="A23" t="s">
        <v>39</v>
      </c>
      <c r="J23">
        <v>5</v>
      </c>
      <c r="O23">
        <v>6</v>
      </c>
      <c r="AG23" t="s">
        <v>39</v>
      </c>
      <c r="AH23">
        <f t="shared" si="0"/>
        <v>11</v>
      </c>
      <c r="AI23" s="5">
        <v>14</v>
      </c>
    </row>
    <row r="24" spans="1:35">
      <c r="A24" t="s">
        <v>40</v>
      </c>
      <c r="J24">
        <v>1</v>
      </c>
      <c r="R24">
        <v>1</v>
      </c>
      <c r="W24">
        <v>1</v>
      </c>
      <c r="AG24" t="s">
        <v>40</v>
      </c>
      <c r="AH24">
        <f t="shared" si="0"/>
        <v>3</v>
      </c>
      <c r="AI24" s="5">
        <v>22</v>
      </c>
    </row>
    <row r="25" spans="1:35">
      <c r="A25" t="s">
        <v>46</v>
      </c>
      <c r="K25">
        <v>2</v>
      </c>
      <c r="AG25" t="s">
        <v>46</v>
      </c>
      <c r="AH25">
        <f t="shared" si="0"/>
        <v>2</v>
      </c>
      <c r="AI25" s="5">
        <v>23</v>
      </c>
    </row>
    <row r="26" spans="1:35">
      <c r="A26" t="s">
        <v>54</v>
      </c>
      <c r="O26">
        <v>1</v>
      </c>
      <c r="S26">
        <v>1</v>
      </c>
      <c r="AC26">
        <v>3</v>
      </c>
      <c r="AG26" t="s">
        <v>54</v>
      </c>
      <c r="AH26">
        <f t="shared" si="0"/>
        <v>5</v>
      </c>
      <c r="AI26" s="5">
        <v>20</v>
      </c>
    </row>
    <row r="27" spans="1:35">
      <c r="A27" t="s">
        <v>55</v>
      </c>
      <c r="AB27">
        <v>1</v>
      </c>
      <c r="AE27">
        <v>1</v>
      </c>
      <c r="AG27" t="s">
        <v>55</v>
      </c>
      <c r="AH27">
        <f t="shared" si="0"/>
        <v>2</v>
      </c>
      <c r="AI27" s="5">
        <v>23</v>
      </c>
    </row>
    <row r="28" spans="1:35">
      <c r="A28" t="s">
        <v>61</v>
      </c>
      <c r="AC28">
        <v>1</v>
      </c>
      <c r="AE28">
        <v>1</v>
      </c>
      <c r="AG28" t="s">
        <v>61</v>
      </c>
      <c r="AH28">
        <f t="shared" si="0"/>
        <v>2</v>
      </c>
      <c r="AI28" s="5">
        <v>23</v>
      </c>
    </row>
    <row r="29" spans="1:35">
      <c r="A29" s="18" t="s">
        <v>117</v>
      </c>
      <c r="B29" s="17">
        <f>SUM(B3:B28)</f>
        <v>22</v>
      </c>
      <c r="C29" s="17">
        <f t="shared" ref="C29:AE29" si="1">SUM(C3:C28)</f>
        <v>35</v>
      </c>
      <c r="D29" s="17">
        <f t="shared" si="1"/>
        <v>24</v>
      </c>
      <c r="E29" s="17">
        <f t="shared" si="1"/>
        <v>32</v>
      </c>
      <c r="F29" s="17">
        <f t="shared" si="1"/>
        <v>28</v>
      </c>
      <c r="G29" s="17">
        <f t="shared" si="1"/>
        <v>20</v>
      </c>
      <c r="H29" s="17">
        <f t="shared" si="1"/>
        <v>21</v>
      </c>
      <c r="I29" s="17">
        <f t="shared" si="1"/>
        <v>23</v>
      </c>
      <c r="J29" s="17">
        <f t="shared" si="1"/>
        <v>26</v>
      </c>
      <c r="K29" s="17">
        <f t="shared" si="1"/>
        <v>19</v>
      </c>
      <c r="L29" s="17">
        <f t="shared" si="1"/>
        <v>31</v>
      </c>
      <c r="M29" s="17">
        <f t="shared" si="1"/>
        <v>22</v>
      </c>
      <c r="N29" s="17">
        <f t="shared" si="1"/>
        <v>20</v>
      </c>
      <c r="O29" s="17">
        <f>SUM(O3:O28)+2</f>
        <v>30</v>
      </c>
      <c r="P29" s="17">
        <f t="shared" si="1"/>
        <v>16</v>
      </c>
      <c r="Q29" s="17">
        <f t="shared" si="1"/>
        <v>28</v>
      </c>
      <c r="R29" s="17">
        <f t="shared" si="1"/>
        <v>24</v>
      </c>
      <c r="S29" s="17">
        <f t="shared" si="1"/>
        <v>18</v>
      </c>
      <c r="T29" s="17">
        <f t="shared" si="1"/>
        <v>23</v>
      </c>
      <c r="U29" s="17">
        <f t="shared" si="1"/>
        <v>15</v>
      </c>
      <c r="V29" s="17">
        <f t="shared" si="1"/>
        <v>19</v>
      </c>
      <c r="W29" s="17">
        <f t="shared" si="1"/>
        <v>16</v>
      </c>
      <c r="X29" s="17">
        <f t="shared" si="1"/>
        <v>16</v>
      </c>
      <c r="Y29" s="17">
        <f t="shared" si="1"/>
        <v>18</v>
      </c>
      <c r="Z29" s="17">
        <f t="shared" si="1"/>
        <v>27</v>
      </c>
      <c r="AA29" s="17">
        <f t="shared" si="1"/>
        <v>19</v>
      </c>
      <c r="AB29" s="17">
        <f t="shared" si="1"/>
        <v>15</v>
      </c>
      <c r="AC29" s="17">
        <f t="shared" si="1"/>
        <v>29</v>
      </c>
      <c r="AD29" s="17">
        <f t="shared" si="1"/>
        <v>52</v>
      </c>
      <c r="AE29" s="17">
        <f t="shared" si="1"/>
        <v>124</v>
      </c>
      <c r="AF29" s="5"/>
      <c r="AG29" s="4" t="s">
        <v>57</v>
      </c>
      <c r="AH29" s="4">
        <f>SUM(B3:AE28)+2</f>
        <v>812</v>
      </c>
      <c r="AI29" s="6" t="s">
        <v>88</v>
      </c>
    </row>
    <row r="30" spans="1:35">
      <c r="A30" s="1" t="s">
        <v>19</v>
      </c>
      <c r="AF30" s="5"/>
      <c r="AG30" s="1" t="s">
        <v>19</v>
      </c>
    </row>
    <row r="31" spans="1:35">
      <c r="A31" t="s">
        <v>18</v>
      </c>
      <c r="B31">
        <v>1</v>
      </c>
      <c r="P31">
        <v>1</v>
      </c>
      <c r="AF31" s="5"/>
      <c r="AG31" t="s">
        <v>18</v>
      </c>
      <c r="AH31">
        <f>SUM(B31:AE31)</f>
        <v>2</v>
      </c>
    </row>
    <row r="32" spans="1:35">
      <c r="A32" t="s">
        <v>3</v>
      </c>
      <c r="D32">
        <v>1</v>
      </c>
      <c r="AF32" s="5"/>
      <c r="AG32" t="s">
        <v>3</v>
      </c>
      <c r="AH32">
        <f t="shared" ref="AH32:AH99" si="2">SUM(B32:AE32)</f>
        <v>1</v>
      </c>
    </row>
    <row r="33" spans="1:35">
      <c r="A33" t="s">
        <v>11</v>
      </c>
      <c r="V33">
        <v>1</v>
      </c>
      <c r="AE33">
        <v>1</v>
      </c>
      <c r="AF33" s="5"/>
      <c r="AG33" t="s">
        <v>11</v>
      </c>
      <c r="AH33">
        <f t="shared" si="2"/>
        <v>2</v>
      </c>
    </row>
    <row r="34" spans="1:35">
      <c r="A34" s="18" t="s">
        <v>117</v>
      </c>
      <c r="B34" s="17">
        <v>1</v>
      </c>
      <c r="C34" s="17">
        <v>0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1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1</v>
      </c>
      <c r="AF34" s="5"/>
      <c r="AG34" s="4" t="s">
        <v>64</v>
      </c>
      <c r="AH34" s="4">
        <f>SUM('Diverse zusätzliche Statistiken'!B31:AE33)</f>
        <v>5</v>
      </c>
      <c r="AI34" s="6" t="s">
        <v>97</v>
      </c>
    </row>
    <row r="35" spans="1:35">
      <c r="A35" s="1" t="s">
        <v>31</v>
      </c>
      <c r="AF35" s="5"/>
      <c r="AG35" s="1" t="s">
        <v>31</v>
      </c>
    </row>
    <row r="36" spans="1:35">
      <c r="A36" t="s">
        <v>3</v>
      </c>
      <c r="F36" s="2">
        <v>3</v>
      </c>
      <c r="L36">
        <v>3</v>
      </c>
      <c r="P36">
        <v>1</v>
      </c>
      <c r="AF36" s="5"/>
      <c r="AG36" t="s">
        <v>3</v>
      </c>
      <c r="AH36">
        <f t="shared" si="2"/>
        <v>7</v>
      </c>
      <c r="AI36" s="21">
        <v>1</v>
      </c>
    </row>
    <row r="37" spans="1:35">
      <c r="A37" t="s">
        <v>5</v>
      </c>
      <c r="F37">
        <v>1</v>
      </c>
      <c r="AF37" s="5"/>
      <c r="AG37" t="s">
        <v>5</v>
      </c>
      <c r="AH37">
        <f t="shared" si="2"/>
        <v>1</v>
      </c>
    </row>
    <row r="38" spans="1:35">
      <c r="A38" t="s">
        <v>12</v>
      </c>
      <c r="F38">
        <v>1</v>
      </c>
      <c r="AF38" s="5"/>
      <c r="AG38" t="s">
        <v>12</v>
      </c>
      <c r="AH38">
        <f t="shared" si="2"/>
        <v>1</v>
      </c>
    </row>
    <row r="39" spans="1:35">
      <c r="A39" t="s">
        <v>4</v>
      </c>
      <c r="F39">
        <v>1</v>
      </c>
      <c r="G39">
        <v>1</v>
      </c>
      <c r="H39">
        <v>1</v>
      </c>
      <c r="L39">
        <v>1</v>
      </c>
      <c r="N39">
        <v>1</v>
      </c>
      <c r="AD39">
        <v>1</v>
      </c>
      <c r="AF39" s="5"/>
      <c r="AG39" t="s">
        <v>4</v>
      </c>
      <c r="AH39">
        <f t="shared" si="2"/>
        <v>6</v>
      </c>
      <c r="AI39" s="22">
        <v>2</v>
      </c>
    </row>
    <row r="40" spans="1:35">
      <c r="A40" t="s">
        <v>18</v>
      </c>
      <c r="F40">
        <v>2</v>
      </c>
      <c r="AD40">
        <v>1</v>
      </c>
      <c r="AF40" s="5"/>
      <c r="AG40" t="s">
        <v>18</v>
      </c>
      <c r="AH40">
        <f t="shared" si="2"/>
        <v>3</v>
      </c>
      <c r="AI40" s="5">
        <v>4</v>
      </c>
    </row>
    <row r="41" spans="1:35">
      <c r="A41" t="s">
        <v>2</v>
      </c>
      <c r="G41">
        <v>1</v>
      </c>
      <c r="L41">
        <v>1</v>
      </c>
      <c r="T41">
        <v>1</v>
      </c>
      <c r="X41">
        <v>1</v>
      </c>
      <c r="AF41" s="5"/>
      <c r="AG41" t="s">
        <v>2</v>
      </c>
      <c r="AH41">
        <f t="shared" si="2"/>
        <v>4</v>
      </c>
      <c r="AI41" s="23">
        <v>3</v>
      </c>
    </row>
    <row r="42" spans="1:35">
      <c r="A42" t="s">
        <v>11</v>
      </c>
      <c r="H42">
        <v>2</v>
      </c>
      <c r="AE42">
        <v>1</v>
      </c>
      <c r="AF42" s="5"/>
      <c r="AG42" t="s">
        <v>11</v>
      </c>
      <c r="AH42">
        <f t="shared" si="2"/>
        <v>3</v>
      </c>
      <c r="AI42" s="5">
        <v>4</v>
      </c>
    </row>
    <row r="43" spans="1:35">
      <c r="A43" t="s">
        <v>14</v>
      </c>
      <c r="O43">
        <v>1</v>
      </c>
      <c r="AF43" s="5"/>
      <c r="AG43" t="s">
        <v>14</v>
      </c>
      <c r="AH43">
        <f t="shared" si="2"/>
        <v>1</v>
      </c>
    </row>
    <row r="44" spans="1:35">
      <c r="A44" t="s">
        <v>15</v>
      </c>
      <c r="AD44">
        <v>1</v>
      </c>
      <c r="AF44" s="5"/>
      <c r="AG44" t="s">
        <v>15</v>
      </c>
      <c r="AH44">
        <f t="shared" si="2"/>
        <v>1</v>
      </c>
    </row>
    <row r="45" spans="1:35">
      <c r="A45" s="18" t="s">
        <v>117</v>
      </c>
      <c r="B45" s="17">
        <f>SUM(B36:B44)</f>
        <v>0</v>
      </c>
      <c r="C45" s="17">
        <f t="shared" ref="C45:AE45" si="3">SUM(C36:C44)</f>
        <v>0</v>
      </c>
      <c r="D45" s="17">
        <f t="shared" si="3"/>
        <v>0</v>
      </c>
      <c r="E45" s="17">
        <f t="shared" si="3"/>
        <v>0</v>
      </c>
      <c r="F45" s="17">
        <f t="shared" si="3"/>
        <v>8</v>
      </c>
      <c r="G45" s="17">
        <f t="shared" si="3"/>
        <v>2</v>
      </c>
      <c r="H45" s="17">
        <f t="shared" si="3"/>
        <v>3</v>
      </c>
      <c r="I45" s="17">
        <f t="shared" si="3"/>
        <v>0</v>
      </c>
      <c r="J45" s="17">
        <f t="shared" si="3"/>
        <v>0</v>
      </c>
      <c r="K45" s="17">
        <f t="shared" si="3"/>
        <v>0</v>
      </c>
      <c r="L45" s="17">
        <f t="shared" si="3"/>
        <v>5</v>
      </c>
      <c r="M45" s="17">
        <f t="shared" si="3"/>
        <v>0</v>
      </c>
      <c r="N45" s="17">
        <f t="shared" si="3"/>
        <v>1</v>
      </c>
      <c r="O45" s="17">
        <f t="shared" si="3"/>
        <v>1</v>
      </c>
      <c r="P45" s="17">
        <f t="shared" si="3"/>
        <v>1</v>
      </c>
      <c r="Q45" s="17">
        <f t="shared" si="3"/>
        <v>0</v>
      </c>
      <c r="R45" s="17">
        <f t="shared" si="3"/>
        <v>0</v>
      </c>
      <c r="S45" s="17">
        <f t="shared" si="3"/>
        <v>0</v>
      </c>
      <c r="T45" s="17">
        <f t="shared" si="3"/>
        <v>1</v>
      </c>
      <c r="U45" s="17">
        <f t="shared" si="3"/>
        <v>0</v>
      </c>
      <c r="V45" s="17">
        <f t="shared" si="3"/>
        <v>0</v>
      </c>
      <c r="W45" s="17">
        <f t="shared" si="3"/>
        <v>0</v>
      </c>
      <c r="X45" s="17">
        <f t="shared" si="3"/>
        <v>1</v>
      </c>
      <c r="Y45" s="17">
        <f t="shared" si="3"/>
        <v>0</v>
      </c>
      <c r="Z45" s="17">
        <f t="shared" si="3"/>
        <v>0</v>
      </c>
      <c r="AA45" s="17">
        <f t="shared" si="3"/>
        <v>0</v>
      </c>
      <c r="AB45" s="17">
        <f t="shared" si="3"/>
        <v>0</v>
      </c>
      <c r="AC45" s="17">
        <f t="shared" si="3"/>
        <v>0</v>
      </c>
      <c r="AD45" s="17">
        <f t="shared" si="3"/>
        <v>3</v>
      </c>
      <c r="AE45" s="17">
        <f t="shared" si="3"/>
        <v>1</v>
      </c>
      <c r="AF45" s="5"/>
      <c r="AG45" s="4" t="s">
        <v>87</v>
      </c>
      <c r="AH45" s="4">
        <f>SUM('Diverse zusätzliche Statistiken'!A36:AE44)</f>
        <v>27</v>
      </c>
      <c r="AI45" s="6" t="s">
        <v>89</v>
      </c>
    </row>
    <row r="46" spans="1:35">
      <c r="A46" s="1" t="s">
        <v>45</v>
      </c>
      <c r="AF46" s="5"/>
      <c r="AG46" s="1" t="s">
        <v>45</v>
      </c>
    </row>
    <row r="47" spans="1:35">
      <c r="A47" t="s">
        <v>18</v>
      </c>
      <c r="K47">
        <v>1</v>
      </c>
      <c r="AF47" s="5"/>
      <c r="AG47" t="s">
        <v>18</v>
      </c>
      <c r="AH47">
        <f t="shared" si="2"/>
        <v>1</v>
      </c>
    </row>
    <row r="48" spans="1:35">
      <c r="A48" t="s">
        <v>4</v>
      </c>
      <c r="L48">
        <v>1</v>
      </c>
      <c r="M48">
        <v>1</v>
      </c>
      <c r="AF48" s="5"/>
      <c r="AG48" t="s">
        <v>4</v>
      </c>
      <c r="AH48">
        <f t="shared" si="2"/>
        <v>2</v>
      </c>
      <c r="AI48" s="22">
        <v>2</v>
      </c>
    </row>
    <row r="49" spans="1:35">
      <c r="A49" t="s">
        <v>2</v>
      </c>
      <c r="L49">
        <v>1</v>
      </c>
      <c r="AF49" s="5"/>
      <c r="AG49" t="s">
        <v>2</v>
      </c>
      <c r="AH49">
        <f t="shared" si="2"/>
        <v>1</v>
      </c>
    </row>
    <row r="50" spans="1:35">
      <c r="A50" t="s">
        <v>3</v>
      </c>
      <c r="L50">
        <v>1</v>
      </c>
      <c r="AF50" s="5"/>
      <c r="AG50" t="s">
        <v>3</v>
      </c>
      <c r="AH50">
        <f t="shared" si="2"/>
        <v>1</v>
      </c>
    </row>
    <row r="51" spans="1:35">
      <c r="A51" t="s">
        <v>11</v>
      </c>
      <c r="M51">
        <v>2</v>
      </c>
      <c r="AE51">
        <v>1</v>
      </c>
      <c r="AF51" s="5"/>
      <c r="AG51" t="s">
        <v>11</v>
      </c>
      <c r="AH51">
        <f t="shared" si="2"/>
        <v>3</v>
      </c>
      <c r="AI51" s="21">
        <v>1</v>
      </c>
    </row>
    <row r="52" spans="1:35">
      <c r="A52" t="s">
        <v>55</v>
      </c>
      <c r="P52">
        <v>1</v>
      </c>
      <c r="AF52" s="5"/>
      <c r="AG52" t="s">
        <v>55</v>
      </c>
      <c r="AH52">
        <f t="shared" si="2"/>
        <v>1</v>
      </c>
    </row>
    <row r="53" spans="1:35">
      <c r="A53" t="s">
        <v>12</v>
      </c>
      <c r="P53">
        <v>1</v>
      </c>
      <c r="R53">
        <v>1</v>
      </c>
      <c r="AF53" s="5"/>
      <c r="AG53" t="s">
        <v>12</v>
      </c>
      <c r="AH53">
        <f t="shared" si="2"/>
        <v>2</v>
      </c>
      <c r="AI53" s="22">
        <v>2</v>
      </c>
    </row>
    <row r="54" spans="1:35">
      <c r="A54" s="18" t="s">
        <v>117</v>
      </c>
      <c r="B54" s="17">
        <f>SUM(B47:B53)</f>
        <v>0</v>
      </c>
      <c r="C54" s="17">
        <f t="shared" ref="C54:AE54" si="4">SUM(C47:C53)</f>
        <v>0</v>
      </c>
      <c r="D54" s="17">
        <f t="shared" si="4"/>
        <v>0</v>
      </c>
      <c r="E54" s="17">
        <f t="shared" si="4"/>
        <v>0</v>
      </c>
      <c r="F54" s="17">
        <f t="shared" si="4"/>
        <v>0</v>
      </c>
      <c r="G54" s="17">
        <f t="shared" si="4"/>
        <v>0</v>
      </c>
      <c r="H54" s="17">
        <f t="shared" si="4"/>
        <v>0</v>
      </c>
      <c r="I54" s="17">
        <f t="shared" si="4"/>
        <v>0</v>
      </c>
      <c r="J54" s="17">
        <f t="shared" si="4"/>
        <v>0</v>
      </c>
      <c r="K54" s="17">
        <f t="shared" si="4"/>
        <v>1</v>
      </c>
      <c r="L54" s="17">
        <f t="shared" si="4"/>
        <v>3</v>
      </c>
      <c r="M54" s="17">
        <f t="shared" si="4"/>
        <v>3</v>
      </c>
      <c r="N54" s="17">
        <f t="shared" si="4"/>
        <v>0</v>
      </c>
      <c r="O54" s="17">
        <f t="shared" si="4"/>
        <v>0</v>
      </c>
      <c r="P54" s="17">
        <f t="shared" si="4"/>
        <v>2</v>
      </c>
      <c r="Q54" s="17">
        <f t="shared" si="4"/>
        <v>0</v>
      </c>
      <c r="R54" s="17">
        <f t="shared" si="4"/>
        <v>1</v>
      </c>
      <c r="S54" s="17">
        <f t="shared" si="4"/>
        <v>0</v>
      </c>
      <c r="T54" s="17">
        <f t="shared" si="4"/>
        <v>0</v>
      </c>
      <c r="U54" s="17">
        <f t="shared" si="4"/>
        <v>0</v>
      </c>
      <c r="V54" s="17">
        <f t="shared" si="4"/>
        <v>0</v>
      </c>
      <c r="W54" s="17">
        <f t="shared" si="4"/>
        <v>0</v>
      </c>
      <c r="X54" s="17">
        <f t="shared" si="4"/>
        <v>0</v>
      </c>
      <c r="Y54" s="17">
        <f t="shared" si="4"/>
        <v>0</v>
      </c>
      <c r="Z54" s="17">
        <f t="shared" si="4"/>
        <v>0</v>
      </c>
      <c r="AA54" s="17">
        <f t="shared" si="4"/>
        <v>0</v>
      </c>
      <c r="AB54" s="17">
        <f t="shared" si="4"/>
        <v>0</v>
      </c>
      <c r="AC54" s="17">
        <f t="shared" si="4"/>
        <v>0</v>
      </c>
      <c r="AD54" s="17">
        <f t="shared" si="4"/>
        <v>0</v>
      </c>
      <c r="AE54" s="17">
        <f t="shared" si="4"/>
        <v>1</v>
      </c>
      <c r="AF54" s="5"/>
      <c r="AG54" s="4" t="s">
        <v>86</v>
      </c>
      <c r="AH54" s="4">
        <f>SUM('Diverse zusätzliche Statistiken'!B47:AE53)</f>
        <v>11</v>
      </c>
      <c r="AI54" s="6" t="s">
        <v>95</v>
      </c>
    </row>
    <row r="55" spans="1:35">
      <c r="A55" s="1" t="s">
        <v>56</v>
      </c>
      <c r="AF55" s="5"/>
      <c r="AG55" s="1" t="s">
        <v>56</v>
      </c>
    </row>
    <row r="56" spans="1:35">
      <c r="A56" t="s">
        <v>16</v>
      </c>
      <c r="P56">
        <v>1</v>
      </c>
      <c r="AF56" s="5"/>
      <c r="AG56" t="s">
        <v>16</v>
      </c>
      <c r="AH56">
        <f t="shared" si="2"/>
        <v>1</v>
      </c>
    </row>
    <row r="57" spans="1:35">
      <c r="A57" t="s">
        <v>3</v>
      </c>
      <c r="P57">
        <v>1</v>
      </c>
      <c r="AF57" s="5"/>
      <c r="AG57" t="s">
        <v>3</v>
      </c>
      <c r="AH57">
        <f t="shared" si="2"/>
        <v>1</v>
      </c>
    </row>
    <row r="58" spans="1:35">
      <c r="A58" t="s">
        <v>18</v>
      </c>
      <c r="Q58">
        <v>2</v>
      </c>
      <c r="AF58" s="5"/>
      <c r="AG58" t="s">
        <v>18</v>
      </c>
      <c r="AH58">
        <f t="shared" si="2"/>
        <v>2</v>
      </c>
      <c r="AI58" s="22">
        <v>2</v>
      </c>
    </row>
    <row r="59" spans="1:35">
      <c r="A59" t="s">
        <v>11</v>
      </c>
      <c r="R59">
        <v>4</v>
      </c>
      <c r="AE59">
        <v>2</v>
      </c>
      <c r="AF59" s="5"/>
      <c r="AG59" t="s">
        <v>11</v>
      </c>
      <c r="AH59">
        <f t="shared" si="2"/>
        <v>6</v>
      </c>
      <c r="AI59" s="21">
        <v>1</v>
      </c>
    </row>
    <row r="60" spans="1:35">
      <c r="A60" t="s">
        <v>12</v>
      </c>
      <c r="AE60">
        <v>1</v>
      </c>
      <c r="AF60" s="5"/>
      <c r="AG60" t="s">
        <v>12</v>
      </c>
      <c r="AH60">
        <v>1</v>
      </c>
    </row>
    <row r="61" spans="1:35">
      <c r="A61" s="18" t="s">
        <v>117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2</v>
      </c>
      <c r="Q61" s="17">
        <v>2</v>
      </c>
      <c r="R61" s="17">
        <v>4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3</v>
      </c>
      <c r="AF61" s="5"/>
      <c r="AG61" s="4" t="s">
        <v>85</v>
      </c>
      <c r="AH61" s="4">
        <f>SUM('Diverse zusätzliche Statistiken'!B56:AE60)</f>
        <v>11</v>
      </c>
      <c r="AI61" s="6" t="s">
        <v>94</v>
      </c>
    </row>
    <row r="62" spans="1:35">
      <c r="A62" s="1" t="s">
        <v>58</v>
      </c>
      <c r="AF62" s="5"/>
      <c r="AG62" s="1" t="s">
        <v>58</v>
      </c>
    </row>
    <row r="63" spans="1:35">
      <c r="A63" t="s">
        <v>3</v>
      </c>
      <c r="U63">
        <v>1</v>
      </c>
      <c r="AF63" s="5"/>
      <c r="AG63" t="s">
        <v>3</v>
      </c>
      <c r="AH63">
        <f t="shared" si="2"/>
        <v>1</v>
      </c>
    </row>
    <row r="64" spans="1:35">
      <c r="A64" t="s">
        <v>5</v>
      </c>
      <c r="U64">
        <v>1</v>
      </c>
      <c r="AF64" s="5"/>
      <c r="AG64" t="s">
        <v>5</v>
      </c>
      <c r="AH64">
        <f t="shared" si="2"/>
        <v>1</v>
      </c>
    </row>
    <row r="65" spans="1:36">
      <c r="A65" t="s">
        <v>18</v>
      </c>
      <c r="U65">
        <v>1</v>
      </c>
      <c r="AF65" s="5"/>
      <c r="AG65" t="s">
        <v>18</v>
      </c>
      <c r="AH65">
        <f t="shared" si="2"/>
        <v>1</v>
      </c>
    </row>
    <row r="66" spans="1:36">
      <c r="A66" t="s">
        <v>11</v>
      </c>
      <c r="Z66">
        <v>1</v>
      </c>
      <c r="AE66">
        <v>1</v>
      </c>
      <c r="AF66" s="5"/>
      <c r="AG66" t="s">
        <v>11</v>
      </c>
      <c r="AH66">
        <f t="shared" si="2"/>
        <v>2</v>
      </c>
    </row>
    <row r="67" spans="1:36">
      <c r="A67" t="s">
        <v>4</v>
      </c>
      <c r="AD67">
        <v>1</v>
      </c>
      <c r="AE67">
        <v>1</v>
      </c>
      <c r="AF67" s="5"/>
      <c r="AG67" t="s">
        <v>4</v>
      </c>
      <c r="AH67">
        <f>SUM(B67:AE67)</f>
        <v>2</v>
      </c>
    </row>
    <row r="68" spans="1:36">
      <c r="A68" s="18" t="s">
        <v>117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3</v>
      </c>
      <c r="V68" s="17">
        <v>0</v>
      </c>
      <c r="W68" s="17">
        <v>0</v>
      </c>
      <c r="X68" s="17">
        <v>0</v>
      </c>
      <c r="Y68" s="17">
        <v>0</v>
      </c>
      <c r="Z68" s="17">
        <v>1</v>
      </c>
      <c r="AA68" s="17">
        <v>0</v>
      </c>
      <c r="AB68" s="17">
        <v>0</v>
      </c>
      <c r="AC68" s="17">
        <v>0</v>
      </c>
      <c r="AD68" s="17">
        <v>1</v>
      </c>
      <c r="AE68" s="17">
        <v>2</v>
      </c>
      <c r="AF68" s="5"/>
      <c r="AG68" s="4" t="s">
        <v>84</v>
      </c>
      <c r="AH68" s="4">
        <f>SUM('Diverse zusätzliche Statistiken'!B63:AE67)</f>
        <v>7</v>
      </c>
      <c r="AI68" s="6" t="s">
        <v>96</v>
      </c>
    </row>
    <row r="69" spans="1:36">
      <c r="A69" s="1" t="s">
        <v>60</v>
      </c>
      <c r="AF69" s="5"/>
      <c r="AG69" s="1" t="s">
        <v>60</v>
      </c>
    </row>
    <row r="70" spans="1:36">
      <c r="A70" t="s">
        <v>18</v>
      </c>
      <c r="AA70">
        <v>1</v>
      </c>
      <c r="AF70" s="5"/>
      <c r="AG70" t="s">
        <v>18</v>
      </c>
      <c r="AH70">
        <f t="shared" si="2"/>
        <v>1</v>
      </c>
    </row>
    <row r="71" spans="1:36">
      <c r="A71" t="s">
        <v>11</v>
      </c>
      <c r="AD71">
        <v>1</v>
      </c>
      <c r="AE71">
        <v>1</v>
      </c>
      <c r="AF71" s="5"/>
      <c r="AG71" t="s">
        <v>11</v>
      </c>
      <c r="AH71">
        <f t="shared" si="2"/>
        <v>2</v>
      </c>
    </row>
    <row r="72" spans="1:36">
      <c r="A72" s="18" t="s">
        <v>117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1</v>
      </c>
      <c r="AB72" s="17">
        <v>0</v>
      </c>
      <c r="AC72" s="17">
        <v>0</v>
      </c>
      <c r="AD72" s="17">
        <v>1</v>
      </c>
      <c r="AE72" s="17">
        <v>1</v>
      </c>
      <c r="AF72" s="5"/>
      <c r="AG72" s="4" t="s">
        <v>83</v>
      </c>
      <c r="AH72" s="4">
        <f>SUM('Diverse zusätzliche Statistiken'!B70:AE71)</f>
        <v>3</v>
      </c>
      <c r="AI72" s="6" t="s">
        <v>114</v>
      </c>
      <c r="AJ72" s="15" t="s">
        <v>122</v>
      </c>
    </row>
    <row r="73" spans="1:36">
      <c r="A73" s="1" t="s">
        <v>7</v>
      </c>
      <c r="AF73" s="5"/>
      <c r="AG73" s="1" t="s">
        <v>7</v>
      </c>
      <c r="AJ73">
        <f>AH34+AH45+AH54+AH61+AH68+AH72</f>
        <v>64</v>
      </c>
    </row>
    <row r="74" spans="1:36">
      <c r="A74" t="s">
        <v>5</v>
      </c>
      <c r="B74">
        <v>2</v>
      </c>
      <c r="H74">
        <v>2</v>
      </c>
      <c r="N74">
        <v>1</v>
      </c>
      <c r="S74">
        <v>1</v>
      </c>
      <c r="Y74">
        <v>1</v>
      </c>
      <c r="Z74">
        <v>1</v>
      </c>
      <c r="AB74">
        <v>1</v>
      </c>
      <c r="AE74">
        <v>13</v>
      </c>
      <c r="AF74" s="5"/>
      <c r="AG74" t="s">
        <v>5</v>
      </c>
      <c r="AH74">
        <f t="shared" si="2"/>
        <v>22</v>
      </c>
      <c r="AI74" s="23">
        <v>3</v>
      </c>
    </row>
    <row r="75" spans="1:36">
      <c r="A75" t="s">
        <v>2</v>
      </c>
      <c r="B75">
        <v>1</v>
      </c>
      <c r="G75">
        <v>3</v>
      </c>
      <c r="I75">
        <v>1</v>
      </c>
      <c r="L75">
        <v>1</v>
      </c>
      <c r="V75">
        <v>5</v>
      </c>
      <c r="X75">
        <v>1</v>
      </c>
      <c r="Y75">
        <v>1</v>
      </c>
      <c r="AD75">
        <v>1</v>
      </c>
      <c r="AE75">
        <v>4</v>
      </c>
      <c r="AF75" s="5"/>
      <c r="AG75" t="s">
        <v>2</v>
      </c>
      <c r="AH75">
        <f t="shared" si="2"/>
        <v>18</v>
      </c>
      <c r="AI75" s="5">
        <v>5</v>
      </c>
    </row>
    <row r="76" spans="1:36">
      <c r="A76" t="s">
        <v>12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2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4</v>
      </c>
      <c r="T76">
        <v>1</v>
      </c>
      <c r="U76">
        <v>1</v>
      </c>
      <c r="V76">
        <v>4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 s="5"/>
      <c r="AG76" s="14" t="s">
        <v>12</v>
      </c>
      <c r="AH76">
        <f t="shared" si="2"/>
        <v>37</v>
      </c>
      <c r="AI76" s="21">
        <v>1</v>
      </c>
    </row>
    <row r="77" spans="1:36">
      <c r="A77" t="s">
        <v>15</v>
      </c>
      <c r="D77">
        <v>1</v>
      </c>
      <c r="E77">
        <v>1</v>
      </c>
      <c r="G77">
        <v>1</v>
      </c>
      <c r="K77">
        <v>6</v>
      </c>
      <c r="L77">
        <v>2</v>
      </c>
      <c r="Q77">
        <v>1</v>
      </c>
      <c r="T77">
        <v>4</v>
      </c>
      <c r="W77">
        <v>1</v>
      </c>
      <c r="AB77">
        <v>2</v>
      </c>
      <c r="AD77">
        <v>1</v>
      </c>
      <c r="AE77">
        <v>1</v>
      </c>
      <c r="AF77" s="5"/>
      <c r="AG77" t="s">
        <v>15</v>
      </c>
      <c r="AH77">
        <f t="shared" si="2"/>
        <v>21</v>
      </c>
      <c r="AI77" s="5">
        <v>4</v>
      </c>
    </row>
    <row r="78" spans="1:36">
      <c r="A78" t="s">
        <v>14</v>
      </c>
      <c r="F78">
        <v>1</v>
      </c>
      <c r="S78">
        <v>1</v>
      </c>
      <c r="Z78">
        <v>1</v>
      </c>
      <c r="AC78">
        <v>1</v>
      </c>
      <c r="AD78">
        <v>1</v>
      </c>
      <c r="AE78">
        <v>1</v>
      </c>
      <c r="AF78" s="5"/>
      <c r="AG78" t="s">
        <v>14</v>
      </c>
      <c r="AH78">
        <f t="shared" si="2"/>
        <v>6</v>
      </c>
      <c r="AI78" s="5">
        <v>7</v>
      </c>
    </row>
    <row r="79" spans="1:36">
      <c r="A79" t="s">
        <v>3</v>
      </c>
      <c r="F79">
        <v>1</v>
      </c>
      <c r="J79">
        <v>3</v>
      </c>
      <c r="M79">
        <v>1</v>
      </c>
      <c r="O79">
        <v>1</v>
      </c>
      <c r="P79">
        <v>2</v>
      </c>
      <c r="Q79">
        <v>1</v>
      </c>
      <c r="R79">
        <v>1</v>
      </c>
      <c r="T79">
        <v>11</v>
      </c>
      <c r="X79">
        <v>1</v>
      </c>
      <c r="AA79">
        <v>3</v>
      </c>
      <c r="AD79">
        <v>1</v>
      </c>
      <c r="AF79" s="5"/>
      <c r="AG79" t="s">
        <v>3</v>
      </c>
      <c r="AH79">
        <f t="shared" si="2"/>
        <v>26</v>
      </c>
      <c r="AI79" s="22">
        <v>2</v>
      </c>
    </row>
    <row r="80" spans="1:36">
      <c r="A80" t="s">
        <v>18</v>
      </c>
      <c r="J80">
        <v>1</v>
      </c>
      <c r="S80">
        <v>1</v>
      </c>
      <c r="AC80">
        <v>1</v>
      </c>
      <c r="AD80">
        <v>1</v>
      </c>
      <c r="AF80" s="5"/>
      <c r="AG80" t="s">
        <v>18</v>
      </c>
      <c r="AH80">
        <f t="shared" si="2"/>
        <v>4</v>
      </c>
      <c r="AI80" s="5">
        <v>8</v>
      </c>
    </row>
    <row r="81" spans="1:35">
      <c r="A81" t="s">
        <v>4</v>
      </c>
      <c r="L81">
        <v>1</v>
      </c>
      <c r="S81">
        <v>1</v>
      </c>
      <c r="AF81" s="5"/>
      <c r="AG81" t="s">
        <v>4</v>
      </c>
      <c r="AH81">
        <f t="shared" si="2"/>
        <v>2</v>
      </c>
      <c r="AI81" s="5">
        <v>10</v>
      </c>
    </row>
    <row r="82" spans="1:35">
      <c r="A82" t="s">
        <v>20</v>
      </c>
      <c r="T82">
        <v>8</v>
      </c>
      <c r="AF82" s="5"/>
      <c r="AG82" t="s">
        <v>20</v>
      </c>
      <c r="AH82">
        <f t="shared" si="2"/>
        <v>8</v>
      </c>
      <c r="AI82" s="5">
        <v>6</v>
      </c>
    </row>
    <row r="83" spans="1:35">
      <c r="A83" t="s">
        <v>40</v>
      </c>
      <c r="T83">
        <v>4</v>
      </c>
      <c r="AF83" s="5"/>
      <c r="AG83" t="s">
        <v>40</v>
      </c>
      <c r="AH83">
        <f t="shared" si="2"/>
        <v>4</v>
      </c>
      <c r="AI83" s="5">
        <v>8</v>
      </c>
    </row>
    <row r="84" spans="1:35">
      <c r="A84" t="s">
        <v>11</v>
      </c>
      <c r="T84">
        <v>1</v>
      </c>
      <c r="Z84">
        <v>1</v>
      </c>
      <c r="AF84" s="5"/>
      <c r="AG84" t="s">
        <v>11</v>
      </c>
      <c r="AH84">
        <f t="shared" si="2"/>
        <v>2</v>
      </c>
      <c r="AI84" s="5">
        <v>10</v>
      </c>
    </row>
    <row r="85" spans="1:35">
      <c r="A85" t="s">
        <v>25</v>
      </c>
      <c r="Y85">
        <v>1</v>
      </c>
      <c r="AF85" s="5"/>
      <c r="AG85" t="s">
        <v>25</v>
      </c>
      <c r="AH85">
        <f t="shared" si="2"/>
        <v>1</v>
      </c>
      <c r="AI85" s="5">
        <v>12</v>
      </c>
    </row>
    <row r="86" spans="1:35">
      <c r="A86" s="18" t="s">
        <v>117</v>
      </c>
      <c r="B86" s="17">
        <f>SUM(B74:B85)</f>
        <v>4</v>
      </c>
      <c r="C86" s="17">
        <f t="shared" ref="C86:AE86" si="5">SUM(C74:C85)</f>
        <v>1</v>
      </c>
      <c r="D86" s="17">
        <f t="shared" si="5"/>
        <v>2</v>
      </c>
      <c r="E86" s="17">
        <f t="shared" si="5"/>
        <v>2</v>
      </c>
      <c r="F86" s="17">
        <f t="shared" si="5"/>
        <v>3</v>
      </c>
      <c r="G86" s="17">
        <f t="shared" si="5"/>
        <v>5</v>
      </c>
      <c r="H86" s="17">
        <f t="shared" si="5"/>
        <v>3</v>
      </c>
      <c r="I86" s="17">
        <f t="shared" si="5"/>
        <v>2</v>
      </c>
      <c r="J86" s="17">
        <f t="shared" si="5"/>
        <v>5</v>
      </c>
      <c r="K86" s="17">
        <f t="shared" si="5"/>
        <v>8</v>
      </c>
      <c r="L86" s="17">
        <f t="shared" si="5"/>
        <v>5</v>
      </c>
      <c r="M86" s="17">
        <f t="shared" si="5"/>
        <v>2</v>
      </c>
      <c r="N86" s="17">
        <f t="shared" si="5"/>
        <v>2</v>
      </c>
      <c r="O86" s="17">
        <f t="shared" si="5"/>
        <v>2</v>
      </c>
      <c r="P86" s="17">
        <f t="shared" si="5"/>
        <v>3</v>
      </c>
      <c r="Q86" s="17">
        <f t="shared" si="5"/>
        <v>3</v>
      </c>
      <c r="R86" s="17">
        <f t="shared" si="5"/>
        <v>2</v>
      </c>
      <c r="S86" s="17">
        <f t="shared" si="5"/>
        <v>8</v>
      </c>
      <c r="T86" s="17">
        <f t="shared" si="5"/>
        <v>29</v>
      </c>
      <c r="U86" s="17">
        <f t="shared" si="5"/>
        <v>1</v>
      </c>
      <c r="V86" s="17">
        <f t="shared" si="5"/>
        <v>9</v>
      </c>
      <c r="W86" s="17">
        <f t="shared" si="5"/>
        <v>2</v>
      </c>
      <c r="X86" s="17">
        <f t="shared" si="5"/>
        <v>3</v>
      </c>
      <c r="Y86" s="17">
        <f t="shared" si="5"/>
        <v>4</v>
      </c>
      <c r="Z86" s="17">
        <f t="shared" si="5"/>
        <v>4</v>
      </c>
      <c r="AA86" s="17">
        <f t="shared" si="5"/>
        <v>4</v>
      </c>
      <c r="AB86" s="17">
        <f t="shared" si="5"/>
        <v>4</v>
      </c>
      <c r="AC86" s="17">
        <f t="shared" si="5"/>
        <v>3</v>
      </c>
      <c r="AD86" s="17">
        <f t="shared" si="5"/>
        <v>6</v>
      </c>
      <c r="AE86" s="17">
        <f t="shared" si="5"/>
        <v>20</v>
      </c>
      <c r="AF86" s="5"/>
      <c r="AG86" s="4" t="s">
        <v>82</v>
      </c>
      <c r="AH86" s="4">
        <f>SUM('Diverse zusätzliche Statistiken'!B74:AE85)</f>
        <v>151</v>
      </c>
      <c r="AI86" s="6" t="s">
        <v>62</v>
      </c>
    </row>
    <row r="87" spans="1:35">
      <c r="A87" s="1" t="s">
        <v>13</v>
      </c>
      <c r="AF87" s="5"/>
      <c r="AG87" s="1" t="s">
        <v>13</v>
      </c>
    </row>
    <row r="88" spans="1:35">
      <c r="A88" t="s">
        <v>12</v>
      </c>
      <c r="B88">
        <v>1</v>
      </c>
      <c r="L88">
        <v>1</v>
      </c>
      <c r="AF88" s="5"/>
      <c r="AG88" t="s">
        <v>12</v>
      </c>
      <c r="AH88">
        <f t="shared" si="2"/>
        <v>2</v>
      </c>
    </row>
    <row r="89" spans="1:35">
      <c r="A89" t="s">
        <v>15</v>
      </c>
      <c r="B89">
        <v>1</v>
      </c>
      <c r="D89">
        <v>1</v>
      </c>
      <c r="G89">
        <v>1</v>
      </c>
      <c r="L89">
        <v>3</v>
      </c>
      <c r="U89">
        <v>3</v>
      </c>
      <c r="AB89">
        <v>1</v>
      </c>
      <c r="AD89">
        <v>1</v>
      </c>
      <c r="AE89">
        <v>2</v>
      </c>
      <c r="AF89" s="5"/>
      <c r="AG89" t="s">
        <v>15</v>
      </c>
      <c r="AH89">
        <f t="shared" si="2"/>
        <v>13</v>
      </c>
      <c r="AI89" s="21">
        <v>1</v>
      </c>
    </row>
    <row r="90" spans="1:35">
      <c r="A90" t="s">
        <v>2</v>
      </c>
      <c r="C90">
        <v>1</v>
      </c>
      <c r="F90">
        <v>1</v>
      </c>
      <c r="M90">
        <v>2</v>
      </c>
      <c r="AF90" s="5"/>
      <c r="AG90" t="s">
        <v>2</v>
      </c>
      <c r="AH90">
        <f t="shared" si="2"/>
        <v>4</v>
      </c>
      <c r="AI90" s="22">
        <v>2</v>
      </c>
    </row>
    <row r="91" spans="1:35">
      <c r="A91" t="s">
        <v>26</v>
      </c>
      <c r="D91">
        <v>4</v>
      </c>
      <c r="AF91" s="5"/>
      <c r="AG91" t="s">
        <v>26</v>
      </c>
      <c r="AH91">
        <f t="shared" si="2"/>
        <v>4</v>
      </c>
      <c r="AI91" s="22">
        <v>2</v>
      </c>
    </row>
    <row r="92" spans="1:35">
      <c r="A92" t="s">
        <v>18</v>
      </c>
      <c r="D92">
        <v>1</v>
      </c>
      <c r="AF92" s="5"/>
      <c r="AG92" t="s">
        <v>18</v>
      </c>
      <c r="AH92">
        <f t="shared" si="2"/>
        <v>1</v>
      </c>
    </row>
    <row r="93" spans="1:35">
      <c r="A93" t="s">
        <v>4</v>
      </c>
      <c r="L93" t="s">
        <v>48</v>
      </c>
      <c r="AF93" s="5"/>
      <c r="AG93" t="s">
        <v>4</v>
      </c>
      <c r="AH93">
        <f>SUM(B93:AE93)+2</f>
        <v>2</v>
      </c>
    </row>
    <row r="94" spans="1:35">
      <c r="A94" t="s">
        <v>3</v>
      </c>
      <c r="M94">
        <v>1</v>
      </c>
      <c r="X94">
        <v>1</v>
      </c>
      <c r="AF94" s="5"/>
      <c r="AG94" t="s">
        <v>3</v>
      </c>
      <c r="AH94">
        <f t="shared" si="2"/>
        <v>2</v>
      </c>
    </row>
    <row r="95" spans="1:35">
      <c r="A95" t="s">
        <v>40</v>
      </c>
      <c r="X95">
        <v>1</v>
      </c>
      <c r="Y95">
        <v>1</v>
      </c>
      <c r="AF95" s="5"/>
      <c r="AG95" t="s">
        <v>40</v>
      </c>
      <c r="AH95">
        <f t="shared" si="2"/>
        <v>2</v>
      </c>
    </row>
    <row r="96" spans="1:35">
      <c r="A96" t="s">
        <v>14</v>
      </c>
      <c r="AB96">
        <v>2</v>
      </c>
      <c r="AF96" s="5"/>
      <c r="AG96" t="s">
        <v>14</v>
      </c>
      <c r="AH96">
        <f t="shared" si="2"/>
        <v>2</v>
      </c>
    </row>
    <row r="97" spans="1:35">
      <c r="A97" s="18" t="s">
        <v>117</v>
      </c>
      <c r="B97" s="17">
        <f>SUM(B88:B96)</f>
        <v>2</v>
      </c>
      <c r="C97" s="17">
        <f t="shared" ref="C97:AE97" si="6">SUM(C88:C96)</f>
        <v>1</v>
      </c>
      <c r="D97" s="17">
        <f t="shared" si="6"/>
        <v>6</v>
      </c>
      <c r="E97" s="17">
        <f t="shared" si="6"/>
        <v>0</v>
      </c>
      <c r="F97" s="17">
        <f t="shared" si="6"/>
        <v>1</v>
      </c>
      <c r="G97" s="17">
        <f t="shared" si="6"/>
        <v>1</v>
      </c>
      <c r="H97" s="17">
        <f t="shared" si="6"/>
        <v>0</v>
      </c>
      <c r="I97" s="17">
        <f t="shared" si="6"/>
        <v>0</v>
      </c>
      <c r="J97" s="17">
        <f t="shared" si="6"/>
        <v>0</v>
      </c>
      <c r="K97" s="17">
        <f t="shared" si="6"/>
        <v>0</v>
      </c>
      <c r="L97" s="17">
        <f>SUM(L88:L96)+2</f>
        <v>6</v>
      </c>
      <c r="M97" s="17">
        <f t="shared" si="6"/>
        <v>3</v>
      </c>
      <c r="N97" s="17">
        <f t="shared" si="6"/>
        <v>0</v>
      </c>
      <c r="O97" s="17">
        <f t="shared" si="6"/>
        <v>0</v>
      </c>
      <c r="P97" s="17">
        <f t="shared" si="6"/>
        <v>0</v>
      </c>
      <c r="Q97" s="17">
        <f t="shared" si="6"/>
        <v>0</v>
      </c>
      <c r="R97" s="17">
        <f t="shared" si="6"/>
        <v>0</v>
      </c>
      <c r="S97" s="17">
        <f t="shared" si="6"/>
        <v>0</v>
      </c>
      <c r="T97" s="17">
        <f t="shared" si="6"/>
        <v>0</v>
      </c>
      <c r="U97" s="17">
        <f t="shared" si="6"/>
        <v>3</v>
      </c>
      <c r="V97" s="17">
        <f t="shared" si="6"/>
        <v>0</v>
      </c>
      <c r="W97" s="17">
        <f t="shared" si="6"/>
        <v>0</v>
      </c>
      <c r="X97" s="17">
        <f t="shared" si="6"/>
        <v>2</v>
      </c>
      <c r="Y97" s="17">
        <f t="shared" si="6"/>
        <v>1</v>
      </c>
      <c r="Z97" s="17">
        <f t="shared" si="6"/>
        <v>0</v>
      </c>
      <c r="AA97" s="17">
        <f t="shared" si="6"/>
        <v>0</v>
      </c>
      <c r="AB97" s="17">
        <f t="shared" si="6"/>
        <v>3</v>
      </c>
      <c r="AC97" s="17">
        <f t="shared" si="6"/>
        <v>0</v>
      </c>
      <c r="AD97" s="17">
        <f t="shared" si="6"/>
        <v>1</v>
      </c>
      <c r="AE97" s="17">
        <f t="shared" si="6"/>
        <v>2</v>
      </c>
      <c r="AF97" s="5"/>
      <c r="AG97" s="4" t="s">
        <v>81</v>
      </c>
      <c r="AH97" s="4">
        <f>SUM('Diverse zusätzliche Statistiken'!B88:AE96)+2</f>
        <v>32</v>
      </c>
      <c r="AI97" s="6" t="s">
        <v>90</v>
      </c>
    </row>
    <row r="98" spans="1:35">
      <c r="A98" s="1" t="s">
        <v>21</v>
      </c>
      <c r="AF98" s="5"/>
      <c r="AG98" s="1" t="s">
        <v>21</v>
      </c>
    </row>
    <row r="99" spans="1:35">
      <c r="A99" t="s">
        <v>3</v>
      </c>
      <c r="C99">
        <v>1</v>
      </c>
      <c r="AF99" s="5"/>
      <c r="AG99" t="s">
        <v>3</v>
      </c>
      <c r="AH99">
        <f t="shared" si="2"/>
        <v>1</v>
      </c>
    </row>
    <row r="100" spans="1:35">
      <c r="A100" t="s">
        <v>18</v>
      </c>
      <c r="I100">
        <v>1</v>
      </c>
      <c r="AF100" s="5"/>
      <c r="AG100" t="s">
        <v>18</v>
      </c>
      <c r="AH100">
        <f t="shared" ref="AH100:AH164" si="7">SUM(B100:AE100)</f>
        <v>1</v>
      </c>
    </row>
    <row r="101" spans="1:35">
      <c r="A101" t="s">
        <v>2</v>
      </c>
      <c r="M101">
        <v>1</v>
      </c>
      <c r="AF101" s="5"/>
      <c r="AG101" t="s">
        <v>2</v>
      </c>
      <c r="AH101">
        <f t="shared" si="7"/>
        <v>1</v>
      </c>
    </row>
    <row r="102" spans="1:35">
      <c r="A102" s="18" t="s">
        <v>117</v>
      </c>
      <c r="B102" s="17">
        <v>0</v>
      </c>
      <c r="C102" s="17">
        <v>1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1</v>
      </c>
      <c r="J102" s="17">
        <v>0</v>
      </c>
      <c r="K102" s="17">
        <v>0</v>
      </c>
      <c r="L102" s="17">
        <v>0</v>
      </c>
      <c r="M102" s="17">
        <v>1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5"/>
      <c r="AG102" s="4" t="s">
        <v>80</v>
      </c>
      <c r="AH102" s="4">
        <f>SUM('Diverse zusätzliche Statistiken'!B99:AE101)</f>
        <v>3</v>
      </c>
      <c r="AI102" s="6" t="s">
        <v>114</v>
      </c>
    </row>
    <row r="103" spans="1:35">
      <c r="A103" s="1" t="s">
        <v>22</v>
      </c>
      <c r="AF103" s="5"/>
      <c r="AG103" s="1" t="s">
        <v>22</v>
      </c>
    </row>
    <row r="104" spans="1:35">
      <c r="A104" t="s">
        <v>18</v>
      </c>
      <c r="C104">
        <v>1</v>
      </c>
      <c r="AF104" s="5"/>
      <c r="AG104" t="s">
        <v>18</v>
      </c>
      <c r="AH104">
        <f t="shared" si="7"/>
        <v>1</v>
      </c>
    </row>
    <row r="105" spans="1:35">
      <c r="A105" t="s">
        <v>15</v>
      </c>
      <c r="E105">
        <v>1</v>
      </c>
      <c r="AF105" s="5"/>
      <c r="AG105" t="s">
        <v>15</v>
      </c>
      <c r="AH105">
        <f t="shared" si="7"/>
        <v>1</v>
      </c>
    </row>
    <row r="106" spans="1:35">
      <c r="A106" t="s">
        <v>2</v>
      </c>
      <c r="H106">
        <v>2</v>
      </c>
      <c r="AF106" s="5"/>
      <c r="AG106" t="s">
        <v>2</v>
      </c>
      <c r="AH106">
        <f t="shared" si="7"/>
        <v>2</v>
      </c>
    </row>
    <row r="107" spans="1:35">
      <c r="A107" t="s">
        <v>3</v>
      </c>
      <c r="O107">
        <v>1</v>
      </c>
      <c r="AE107">
        <v>1</v>
      </c>
      <c r="AF107" s="5"/>
      <c r="AG107" t="s">
        <v>3</v>
      </c>
      <c r="AH107">
        <f t="shared" si="7"/>
        <v>2</v>
      </c>
    </row>
    <row r="108" spans="1:35">
      <c r="A108" t="s">
        <v>12</v>
      </c>
      <c r="W108">
        <v>1</v>
      </c>
      <c r="AF108" s="5"/>
      <c r="AG108" t="s">
        <v>12</v>
      </c>
      <c r="AH108">
        <f t="shared" si="7"/>
        <v>1</v>
      </c>
    </row>
    <row r="109" spans="1:35">
      <c r="A109" s="18" t="s">
        <v>117</v>
      </c>
      <c r="B109" s="17">
        <v>0</v>
      </c>
      <c r="C109" s="17">
        <v>1</v>
      </c>
      <c r="D109" s="17">
        <v>0</v>
      </c>
      <c r="E109" s="17">
        <v>1</v>
      </c>
      <c r="F109" s="17">
        <v>0</v>
      </c>
      <c r="G109" s="17">
        <v>0</v>
      </c>
      <c r="H109" s="17">
        <v>2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1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1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1</v>
      </c>
      <c r="AF109" s="5"/>
      <c r="AG109" s="4" t="s">
        <v>79</v>
      </c>
      <c r="AH109" s="4">
        <f>SUM('Diverse zusätzliche Statistiken'!B104:AE108)</f>
        <v>7</v>
      </c>
      <c r="AI109" s="6" t="s">
        <v>96</v>
      </c>
    </row>
    <row r="110" spans="1:35">
      <c r="A110" s="1" t="s">
        <v>24</v>
      </c>
      <c r="AF110" s="5"/>
      <c r="AG110" s="1" t="s">
        <v>24</v>
      </c>
    </row>
    <row r="111" spans="1:35">
      <c r="A111" t="s">
        <v>15</v>
      </c>
      <c r="D111">
        <v>1</v>
      </c>
      <c r="F111">
        <v>1</v>
      </c>
      <c r="U111">
        <v>1</v>
      </c>
      <c r="AF111" s="5"/>
      <c r="AG111" t="s">
        <v>15</v>
      </c>
      <c r="AH111">
        <f t="shared" si="7"/>
        <v>3</v>
      </c>
      <c r="AI111" s="22">
        <v>2</v>
      </c>
    </row>
    <row r="112" spans="1:35">
      <c r="A112" t="s">
        <v>2</v>
      </c>
      <c r="G112">
        <v>1</v>
      </c>
      <c r="H112">
        <v>2</v>
      </c>
      <c r="N112">
        <v>1</v>
      </c>
      <c r="O112">
        <v>1</v>
      </c>
      <c r="W112">
        <v>1</v>
      </c>
      <c r="AD112">
        <v>1</v>
      </c>
      <c r="AF112" s="5"/>
      <c r="AG112" t="s">
        <v>2</v>
      </c>
      <c r="AH112">
        <f t="shared" si="7"/>
        <v>7</v>
      </c>
      <c r="AI112" s="21">
        <v>1</v>
      </c>
    </row>
    <row r="113" spans="1:35">
      <c r="A113" t="s">
        <v>3</v>
      </c>
      <c r="M113">
        <v>1</v>
      </c>
      <c r="Z113">
        <v>1</v>
      </c>
      <c r="AF113" s="5"/>
      <c r="AG113" t="s">
        <v>3</v>
      </c>
      <c r="AH113">
        <f t="shared" si="7"/>
        <v>2</v>
      </c>
      <c r="AI113" s="23">
        <v>3</v>
      </c>
    </row>
    <row r="114" spans="1:35">
      <c r="A114" t="s">
        <v>18</v>
      </c>
      <c r="S114">
        <v>1</v>
      </c>
      <c r="AF114" s="5"/>
      <c r="AG114" t="s">
        <v>18</v>
      </c>
      <c r="AH114">
        <f t="shared" si="7"/>
        <v>1</v>
      </c>
      <c r="AI114" s="5">
        <v>4</v>
      </c>
    </row>
    <row r="115" spans="1:35">
      <c r="A115" t="s">
        <v>11</v>
      </c>
      <c r="X115">
        <v>1</v>
      </c>
      <c r="AD115">
        <v>1</v>
      </c>
      <c r="AF115" s="5"/>
      <c r="AG115" t="s">
        <v>11</v>
      </c>
      <c r="AH115">
        <f t="shared" si="7"/>
        <v>2</v>
      </c>
      <c r="AI115" s="23">
        <v>3</v>
      </c>
    </row>
    <row r="116" spans="1:35">
      <c r="A116" s="18" t="s">
        <v>117</v>
      </c>
      <c r="B116" s="17">
        <f>SUM(B111:B115)</f>
        <v>0</v>
      </c>
      <c r="C116" s="17">
        <f t="shared" ref="C116:AE116" si="8">SUM(C111:C115)</f>
        <v>0</v>
      </c>
      <c r="D116" s="17">
        <f t="shared" si="8"/>
        <v>1</v>
      </c>
      <c r="E116" s="17">
        <f t="shared" si="8"/>
        <v>0</v>
      </c>
      <c r="F116" s="17">
        <f t="shared" si="8"/>
        <v>1</v>
      </c>
      <c r="G116" s="17">
        <f t="shared" si="8"/>
        <v>1</v>
      </c>
      <c r="H116" s="17">
        <f t="shared" si="8"/>
        <v>2</v>
      </c>
      <c r="I116" s="17">
        <f t="shared" si="8"/>
        <v>0</v>
      </c>
      <c r="J116" s="17">
        <f t="shared" si="8"/>
        <v>0</v>
      </c>
      <c r="K116" s="17">
        <f t="shared" si="8"/>
        <v>0</v>
      </c>
      <c r="L116" s="17">
        <f t="shared" si="8"/>
        <v>0</v>
      </c>
      <c r="M116" s="17">
        <f t="shared" si="8"/>
        <v>1</v>
      </c>
      <c r="N116" s="17">
        <f t="shared" si="8"/>
        <v>1</v>
      </c>
      <c r="O116" s="17">
        <f t="shared" si="8"/>
        <v>1</v>
      </c>
      <c r="P116" s="17">
        <f t="shared" si="8"/>
        <v>0</v>
      </c>
      <c r="Q116" s="17">
        <f t="shared" si="8"/>
        <v>0</v>
      </c>
      <c r="R116" s="17">
        <f t="shared" si="8"/>
        <v>0</v>
      </c>
      <c r="S116" s="17">
        <f t="shared" si="8"/>
        <v>1</v>
      </c>
      <c r="T116" s="17">
        <f t="shared" si="8"/>
        <v>0</v>
      </c>
      <c r="U116" s="17">
        <f t="shared" si="8"/>
        <v>1</v>
      </c>
      <c r="V116" s="17">
        <f t="shared" si="8"/>
        <v>0</v>
      </c>
      <c r="W116" s="17">
        <f t="shared" si="8"/>
        <v>1</v>
      </c>
      <c r="X116" s="17">
        <f t="shared" si="8"/>
        <v>1</v>
      </c>
      <c r="Y116" s="17">
        <f t="shared" si="8"/>
        <v>0</v>
      </c>
      <c r="Z116" s="17">
        <f t="shared" si="8"/>
        <v>1</v>
      </c>
      <c r="AA116" s="17">
        <f t="shared" si="8"/>
        <v>0</v>
      </c>
      <c r="AB116" s="17">
        <f t="shared" si="8"/>
        <v>0</v>
      </c>
      <c r="AC116" s="17">
        <f t="shared" si="8"/>
        <v>0</v>
      </c>
      <c r="AD116" s="17">
        <f t="shared" si="8"/>
        <v>2</v>
      </c>
      <c r="AE116" s="17">
        <f t="shared" si="8"/>
        <v>0</v>
      </c>
      <c r="AF116" s="5"/>
      <c r="AG116" s="4" t="s">
        <v>78</v>
      </c>
      <c r="AH116" s="4">
        <f>SUM('Diverse zusätzliche Statistiken'!B111:AE115)</f>
        <v>15</v>
      </c>
      <c r="AI116" s="6" t="s">
        <v>93</v>
      </c>
    </row>
    <row r="117" spans="1:35">
      <c r="A117" s="1" t="s">
        <v>28</v>
      </c>
      <c r="AF117" s="5"/>
      <c r="AG117" s="1" t="s">
        <v>28</v>
      </c>
    </row>
    <row r="118" spans="1:35">
      <c r="A118" t="s">
        <v>18</v>
      </c>
      <c r="E118" t="s">
        <v>29</v>
      </c>
      <c r="N118">
        <v>1</v>
      </c>
      <c r="AF118" s="5"/>
      <c r="AG118" t="s">
        <v>18</v>
      </c>
      <c r="AH118">
        <f>SUM(B118:AE118)+1</f>
        <v>2</v>
      </c>
    </row>
    <row r="119" spans="1:35">
      <c r="A119" t="s">
        <v>2</v>
      </c>
      <c r="F119">
        <v>1</v>
      </c>
      <c r="M119">
        <v>1</v>
      </c>
      <c r="AF119" s="5"/>
      <c r="AG119" t="s">
        <v>2</v>
      </c>
      <c r="AH119">
        <f t="shared" si="7"/>
        <v>2</v>
      </c>
    </row>
    <row r="120" spans="1:35">
      <c r="A120" s="18" t="s">
        <v>117</v>
      </c>
      <c r="B120" s="17">
        <v>0</v>
      </c>
      <c r="C120" s="17">
        <v>0</v>
      </c>
      <c r="D120" s="17">
        <v>0</v>
      </c>
      <c r="E120" s="17">
        <v>1</v>
      </c>
      <c r="F120" s="17">
        <v>1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1</v>
      </c>
      <c r="N120" s="17">
        <v>1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5"/>
      <c r="AG120" s="4" t="s">
        <v>77</v>
      </c>
      <c r="AH120" s="4">
        <f>SUM('Diverse zusätzliche Statistiken'!B118:AE119)+1</f>
        <v>4</v>
      </c>
      <c r="AI120" s="6" t="s">
        <v>98</v>
      </c>
    </row>
    <row r="121" spans="1:35">
      <c r="A121" s="1" t="s">
        <v>32</v>
      </c>
      <c r="AF121" s="5"/>
      <c r="AG121" s="1" t="s">
        <v>32</v>
      </c>
    </row>
    <row r="122" spans="1:35">
      <c r="A122" t="s">
        <v>3</v>
      </c>
      <c r="G122">
        <v>1</v>
      </c>
      <c r="AF122" s="5"/>
      <c r="AG122" t="s">
        <v>3</v>
      </c>
      <c r="AH122">
        <f t="shared" si="7"/>
        <v>1</v>
      </c>
    </row>
    <row r="123" spans="1:35">
      <c r="A123" t="s">
        <v>2</v>
      </c>
      <c r="M123">
        <v>1</v>
      </c>
      <c r="AF123" s="5"/>
      <c r="AG123" t="s">
        <v>2</v>
      </c>
      <c r="AH123">
        <f t="shared" si="7"/>
        <v>1</v>
      </c>
    </row>
    <row r="124" spans="1:35">
      <c r="A124" t="s">
        <v>18</v>
      </c>
      <c r="R124">
        <v>1</v>
      </c>
      <c r="AF124" s="5"/>
      <c r="AG124" t="s">
        <v>18</v>
      </c>
      <c r="AH124">
        <f t="shared" si="7"/>
        <v>1</v>
      </c>
    </row>
    <row r="125" spans="1:35">
      <c r="A125" s="18" t="s">
        <v>117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1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1</v>
      </c>
      <c r="N125" s="17">
        <v>0</v>
      </c>
      <c r="O125" s="17">
        <v>0</v>
      </c>
      <c r="P125" s="17">
        <v>0</v>
      </c>
      <c r="Q125" s="17">
        <v>0</v>
      </c>
      <c r="R125" s="17">
        <v>1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5"/>
      <c r="AG125" s="4" t="s">
        <v>76</v>
      </c>
      <c r="AH125" s="4">
        <f>SUM('Diverse zusätzliche Statistiken'!B122:AE124)</f>
        <v>3</v>
      </c>
      <c r="AI125" s="6" t="s">
        <v>114</v>
      </c>
    </row>
    <row r="126" spans="1:35">
      <c r="A126" s="1" t="s">
        <v>34</v>
      </c>
      <c r="AF126" s="5"/>
      <c r="AG126" s="1" t="s">
        <v>34</v>
      </c>
    </row>
    <row r="127" spans="1:35">
      <c r="A127" t="s">
        <v>2</v>
      </c>
      <c r="H127">
        <v>8</v>
      </c>
      <c r="AF127" s="5"/>
      <c r="AG127" t="s">
        <v>2</v>
      </c>
      <c r="AH127">
        <f t="shared" si="7"/>
        <v>8</v>
      </c>
      <c r="AI127" s="21">
        <v>1</v>
      </c>
    </row>
    <row r="128" spans="1:35">
      <c r="A128" t="s">
        <v>3</v>
      </c>
      <c r="J128">
        <v>5</v>
      </c>
      <c r="AF128" s="5"/>
      <c r="AG128" t="s">
        <v>3</v>
      </c>
      <c r="AH128">
        <f t="shared" si="7"/>
        <v>5</v>
      </c>
      <c r="AI128" s="22">
        <v>2</v>
      </c>
    </row>
    <row r="129" spans="1:35">
      <c r="A129" t="s">
        <v>4</v>
      </c>
      <c r="K129">
        <v>1</v>
      </c>
      <c r="AF129" s="5"/>
      <c r="AG129" t="s">
        <v>4</v>
      </c>
      <c r="AH129">
        <f t="shared" si="7"/>
        <v>1</v>
      </c>
    </row>
    <row r="130" spans="1:35">
      <c r="A130" t="s">
        <v>15</v>
      </c>
      <c r="K130">
        <v>3</v>
      </c>
      <c r="AF130" s="5"/>
      <c r="AG130" t="s">
        <v>15</v>
      </c>
      <c r="AH130">
        <f t="shared" si="7"/>
        <v>3</v>
      </c>
      <c r="AI130" s="23">
        <v>3</v>
      </c>
    </row>
    <row r="131" spans="1:35">
      <c r="A131" t="s">
        <v>18</v>
      </c>
      <c r="W131">
        <v>1</v>
      </c>
      <c r="AF131" s="5"/>
      <c r="AG131" t="s">
        <v>18</v>
      </c>
      <c r="AH131">
        <f t="shared" si="7"/>
        <v>1</v>
      </c>
    </row>
    <row r="132" spans="1:35">
      <c r="A132" t="s">
        <v>11</v>
      </c>
      <c r="X132">
        <v>1</v>
      </c>
      <c r="AF132" s="5"/>
      <c r="AG132" t="s">
        <v>11</v>
      </c>
      <c r="AH132">
        <f t="shared" si="7"/>
        <v>1</v>
      </c>
    </row>
    <row r="133" spans="1:35">
      <c r="A133" t="s">
        <v>12</v>
      </c>
      <c r="Z133">
        <v>2</v>
      </c>
      <c r="AF133" s="5"/>
      <c r="AG133" t="s">
        <v>12</v>
      </c>
      <c r="AH133">
        <f t="shared" si="7"/>
        <v>2</v>
      </c>
    </row>
    <row r="134" spans="1:35">
      <c r="A134" s="18" t="s">
        <v>117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</v>
      </c>
      <c r="I134" s="17">
        <v>0</v>
      </c>
      <c r="J134" s="17">
        <v>5</v>
      </c>
      <c r="K134" s="17">
        <v>4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1</v>
      </c>
      <c r="X134" s="17">
        <v>1</v>
      </c>
      <c r="Y134" s="17">
        <v>0</v>
      </c>
      <c r="Z134" s="17">
        <v>2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5"/>
      <c r="AG134" s="4" t="s">
        <v>75</v>
      </c>
      <c r="AH134" s="4">
        <f>SUM('Diverse zusätzliche Statistiken'!B127:AD133)</f>
        <v>21</v>
      </c>
      <c r="AI134" s="6" t="s">
        <v>92</v>
      </c>
    </row>
    <row r="135" spans="1:35">
      <c r="A135" s="1" t="s">
        <v>35</v>
      </c>
      <c r="AF135" s="5"/>
      <c r="AG135" s="1" t="s">
        <v>35</v>
      </c>
    </row>
    <row r="136" spans="1:35">
      <c r="A136" t="s">
        <v>3</v>
      </c>
      <c r="H136">
        <v>1</v>
      </c>
      <c r="AF136" s="5"/>
      <c r="AG136" t="s">
        <v>3</v>
      </c>
      <c r="AH136">
        <f t="shared" si="7"/>
        <v>1</v>
      </c>
    </row>
    <row r="137" spans="1:35">
      <c r="A137" t="s">
        <v>18</v>
      </c>
      <c r="M137">
        <v>1</v>
      </c>
      <c r="AF137" s="5"/>
      <c r="AG137" t="s">
        <v>18</v>
      </c>
      <c r="AH137">
        <f t="shared" si="7"/>
        <v>1</v>
      </c>
    </row>
    <row r="138" spans="1:35">
      <c r="A138" t="s">
        <v>2</v>
      </c>
      <c r="O138">
        <v>1</v>
      </c>
      <c r="AF138" s="5"/>
      <c r="AG138" t="s">
        <v>2</v>
      </c>
      <c r="AH138">
        <f t="shared" si="7"/>
        <v>1</v>
      </c>
    </row>
    <row r="139" spans="1:35">
      <c r="A139" s="18" t="s">
        <v>117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1</v>
      </c>
      <c r="I139" s="17">
        <v>0</v>
      </c>
      <c r="J139" s="17">
        <v>0</v>
      </c>
      <c r="K139" s="17">
        <v>0</v>
      </c>
      <c r="L139" s="17">
        <v>0</v>
      </c>
      <c r="M139" s="17">
        <v>1</v>
      </c>
      <c r="N139" s="17">
        <v>0</v>
      </c>
      <c r="O139" s="17">
        <v>1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5"/>
      <c r="AG139" s="4" t="s">
        <v>74</v>
      </c>
      <c r="AH139" s="4">
        <f>SUM('Diverse zusätzliche Statistiken'!B136:AE138)</f>
        <v>3</v>
      </c>
      <c r="AI139" s="6" t="s">
        <v>114</v>
      </c>
    </row>
    <row r="140" spans="1:35">
      <c r="A140" s="1" t="s">
        <v>36</v>
      </c>
      <c r="AF140" s="5"/>
      <c r="AG140" s="1" t="s">
        <v>36</v>
      </c>
    </row>
    <row r="141" spans="1:35">
      <c r="A141" t="s">
        <v>15</v>
      </c>
      <c r="G141">
        <v>1</v>
      </c>
      <c r="U141">
        <v>1</v>
      </c>
      <c r="W141">
        <v>1</v>
      </c>
      <c r="AF141" s="5"/>
      <c r="AG141" t="s">
        <v>15</v>
      </c>
      <c r="AH141">
        <f t="shared" si="7"/>
        <v>3</v>
      </c>
      <c r="AI141" s="21">
        <v>1</v>
      </c>
    </row>
    <row r="142" spans="1:35">
      <c r="A142" t="s">
        <v>18</v>
      </c>
      <c r="G142">
        <v>1</v>
      </c>
      <c r="AF142" s="5"/>
      <c r="AG142" t="s">
        <v>18</v>
      </c>
      <c r="AH142">
        <f t="shared" si="7"/>
        <v>1</v>
      </c>
    </row>
    <row r="143" spans="1:35">
      <c r="A143" t="s">
        <v>12</v>
      </c>
      <c r="H143">
        <v>1</v>
      </c>
      <c r="AF143" s="5"/>
      <c r="AG143" t="s">
        <v>12</v>
      </c>
      <c r="AH143">
        <f t="shared" si="7"/>
        <v>1</v>
      </c>
    </row>
    <row r="144" spans="1:35">
      <c r="A144" t="s">
        <v>2</v>
      </c>
      <c r="M144">
        <v>1</v>
      </c>
      <c r="AF144" s="5"/>
      <c r="AG144" t="s">
        <v>2</v>
      </c>
      <c r="AH144">
        <f t="shared" si="7"/>
        <v>1</v>
      </c>
    </row>
    <row r="145" spans="1:35">
      <c r="A145" t="s">
        <v>5</v>
      </c>
      <c r="O145">
        <v>1</v>
      </c>
      <c r="AE145">
        <v>1</v>
      </c>
      <c r="AF145" s="5"/>
      <c r="AG145" t="s">
        <v>5</v>
      </c>
      <c r="AH145">
        <f t="shared" si="7"/>
        <v>2</v>
      </c>
    </row>
    <row r="146" spans="1:35">
      <c r="A146" t="s">
        <v>3</v>
      </c>
      <c r="Q146">
        <v>1</v>
      </c>
      <c r="W146">
        <v>1</v>
      </c>
      <c r="AF146" s="5"/>
      <c r="AG146" t="s">
        <v>3</v>
      </c>
      <c r="AH146">
        <f t="shared" si="7"/>
        <v>2</v>
      </c>
    </row>
    <row r="147" spans="1:35">
      <c r="A147" t="s">
        <v>25</v>
      </c>
      <c r="AD147">
        <v>1</v>
      </c>
      <c r="AF147" s="5"/>
      <c r="AG147" t="s">
        <v>25</v>
      </c>
      <c r="AH147">
        <f t="shared" si="7"/>
        <v>1</v>
      </c>
    </row>
    <row r="148" spans="1:35">
      <c r="A148" s="18" t="s">
        <v>117</v>
      </c>
      <c r="B148" s="17">
        <f>SUM(B141:B147)</f>
        <v>0</v>
      </c>
      <c r="C148" s="17">
        <f t="shared" ref="C148:AE148" si="9">SUM(C141:C147)</f>
        <v>0</v>
      </c>
      <c r="D148" s="17">
        <f t="shared" si="9"/>
        <v>0</v>
      </c>
      <c r="E148" s="17">
        <f t="shared" si="9"/>
        <v>0</v>
      </c>
      <c r="F148" s="17">
        <f t="shared" si="9"/>
        <v>0</v>
      </c>
      <c r="G148" s="17">
        <f t="shared" si="9"/>
        <v>2</v>
      </c>
      <c r="H148" s="17">
        <f t="shared" si="9"/>
        <v>1</v>
      </c>
      <c r="I148" s="17">
        <f t="shared" si="9"/>
        <v>0</v>
      </c>
      <c r="J148" s="17">
        <f t="shared" si="9"/>
        <v>0</v>
      </c>
      <c r="K148" s="17">
        <f t="shared" si="9"/>
        <v>0</v>
      </c>
      <c r="L148" s="17">
        <f t="shared" si="9"/>
        <v>0</v>
      </c>
      <c r="M148" s="17">
        <f t="shared" si="9"/>
        <v>1</v>
      </c>
      <c r="N148" s="17">
        <f t="shared" si="9"/>
        <v>0</v>
      </c>
      <c r="O148" s="17">
        <f t="shared" si="9"/>
        <v>1</v>
      </c>
      <c r="P148" s="17">
        <f t="shared" si="9"/>
        <v>0</v>
      </c>
      <c r="Q148" s="17">
        <f t="shared" si="9"/>
        <v>1</v>
      </c>
      <c r="R148" s="17">
        <f t="shared" si="9"/>
        <v>0</v>
      </c>
      <c r="S148" s="17">
        <f t="shared" si="9"/>
        <v>0</v>
      </c>
      <c r="T148" s="17">
        <f t="shared" si="9"/>
        <v>0</v>
      </c>
      <c r="U148" s="17">
        <f t="shared" si="9"/>
        <v>1</v>
      </c>
      <c r="V148" s="17">
        <f t="shared" si="9"/>
        <v>0</v>
      </c>
      <c r="W148" s="17">
        <f t="shared" si="9"/>
        <v>2</v>
      </c>
      <c r="X148" s="17">
        <f t="shared" si="9"/>
        <v>0</v>
      </c>
      <c r="Y148" s="17">
        <f t="shared" si="9"/>
        <v>0</v>
      </c>
      <c r="Z148" s="17">
        <f t="shared" si="9"/>
        <v>0</v>
      </c>
      <c r="AA148" s="17">
        <f t="shared" si="9"/>
        <v>0</v>
      </c>
      <c r="AB148" s="17">
        <f t="shared" si="9"/>
        <v>0</v>
      </c>
      <c r="AC148" s="17">
        <f t="shared" si="9"/>
        <v>0</v>
      </c>
      <c r="AD148" s="17">
        <f t="shared" si="9"/>
        <v>1</v>
      </c>
      <c r="AE148" s="17">
        <f t="shared" si="9"/>
        <v>1</v>
      </c>
      <c r="AF148" s="5"/>
      <c r="AG148" s="4" t="s">
        <v>73</v>
      </c>
      <c r="AH148" s="4">
        <f>SUM('Diverse zusätzliche Statistiken'!B141:AE147)</f>
        <v>11</v>
      </c>
      <c r="AI148" s="6" t="s">
        <v>94</v>
      </c>
    </row>
    <row r="149" spans="1:35">
      <c r="A149" s="1" t="s">
        <v>37</v>
      </c>
      <c r="AF149" s="5"/>
      <c r="AG149" s="1" t="s">
        <v>37</v>
      </c>
    </row>
    <row r="150" spans="1:35">
      <c r="A150" t="s">
        <v>18</v>
      </c>
      <c r="H150">
        <v>1</v>
      </c>
      <c r="AF150" s="5"/>
      <c r="AG150" t="s">
        <v>18</v>
      </c>
      <c r="AH150">
        <f>SUM(B150:AE150)</f>
        <v>1</v>
      </c>
    </row>
    <row r="151" spans="1:35">
      <c r="A151" s="18" t="s">
        <v>117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5"/>
      <c r="AG151" s="4" t="s">
        <v>72</v>
      </c>
      <c r="AH151" s="4">
        <f>SUM('Diverse zusätzliche Statistiken'!B150:AE150)</f>
        <v>1</v>
      </c>
      <c r="AI151" s="6" t="s">
        <v>100</v>
      </c>
    </row>
    <row r="152" spans="1:35">
      <c r="A152" s="1" t="s">
        <v>38</v>
      </c>
      <c r="AF152" s="5"/>
      <c r="AG152" s="1" t="s">
        <v>38</v>
      </c>
    </row>
    <row r="153" spans="1:35">
      <c r="A153" t="s">
        <v>12</v>
      </c>
      <c r="J153">
        <v>1</v>
      </c>
      <c r="AF153" s="5"/>
      <c r="AG153" t="s">
        <v>12</v>
      </c>
      <c r="AH153">
        <f t="shared" si="7"/>
        <v>1</v>
      </c>
    </row>
    <row r="154" spans="1:35">
      <c r="A154" t="s">
        <v>25</v>
      </c>
      <c r="J154">
        <v>1</v>
      </c>
      <c r="AF154" s="5"/>
      <c r="AG154" t="s">
        <v>25</v>
      </c>
      <c r="AH154">
        <f t="shared" si="7"/>
        <v>1</v>
      </c>
    </row>
    <row r="155" spans="1:35">
      <c r="A155" t="s">
        <v>18</v>
      </c>
      <c r="O155">
        <v>1</v>
      </c>
      <c r="AF155" s="5"/>
      <c r="AG155" t="s">
        <v>18</v>
      </c>
      <c r="AH155">
        <f t="shared" si="7"/>
        <v>1</v>
      </c>
    </row>
    <row r="156" spans="1:35">
      <c r="A156" s="18" t="s">
        <v>117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2</v>
      </c>
      <c r="K156" s="17">
        <v>0</v>
      </c>
      <c r="L156" s="17">
        <v>0</v>
      </c>
      <c r="M156" s="17">
        <v>0</v>
      </c>
      <c r="N156" s="17">
        <v>0</v>
      </c>
      <c r="O156" s="17">
        <v>1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5"/>
      <c r="AG156" s="4" t="s">
        <v>71</v>
      </c>
      <c r="AH156" s="4">
        <f>SUM('Diverse zusätzliche Statistiken'!B153:AE155)</f>
        <v>3</v>
      </c>
      <c r="AI156" s="6" t="s">
        <v>114</v>
      </c>
    </row>
    <row r="157" spans="1:35">
      <c r="A157" s="1" t="s">
        <v>41</v>
      </c>
      <c r="AF157" s="5"/>
      <c r="AG157" s="1" t="s">
        <v>41</v>
      </c>
    </row>
    <row r="158" spans="1:35">
      <c r="A158" t="s">
        <v>3</v>
      </c>
      <c r="K158">
        <v>1</v>
      </c>
      <c r="AF158" s="5"/>
      <c r="AG158" t="s">
        <v>3</v>
      </c>
      <c r="AH158">
        <f t="shared" si="7"/>
        <v>1</v>
      </c>
    </row>
    <row r="159" spans="1:35">
      <c r="A159" t="s">
        <v>18</v>
      </c>
      <c r="X159">
        <v>1</v>
      </c>
      <c r="AF159" s="5"/>
      <c r="AG159" t="s">
        <v>18</v>
      </c>
      <c r="AH159">
        <f t="shared" si="7"/>
        <v>1</v>
      </c>
    </row>
    <row r="160" spans="1:35">
      <c r="A160" s="18" t="s">
        <v>117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1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1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5"/>
      <c r="AG160" s="4" t="s">
        <v>70</v>
      </c>
      <c r="AH160" s="4">
        <f>SUM('Diverse zusätzliche Statistiken'!B158:AE159)</f>
        <v>2</v>
      </c>
      <c r="AI160" s="6" t="s">
        <v>99</v>
      </c>
    </row>
    <row r="161" spans="1:35">
      <c r="A161" s="1" t="s">
        <v>42</v>
      </c>
      <c r="AF161" s="5"/>
      <c r="AG161" s="1" t="s">
        <v>42</v>
      </c>
    </row>
    <row r="162" spans="1:35">
      <c r="A162" t="s">
        <v>3</v>
      </c>
      <c r="K162">
        <v>1</v>
      </c>
      <c r="AF162" s="5"/>
      <c r="AG162" t="s">
        <v>3</v>
      </c>
      <c r="AH162">
        <f t="shared" si="7"/>
        <v>1</v>
      </c>
    </row>
    <row r="163" spans="1:35">
      <c r="A163" t="s">
        <v>18</v>
      </c>
      <c r="L163">
        <v>1</v>
      </c>
      <c r="AF163" s="5"/>
      <c r="AG163" t="s">
        <v>18</v>
      </c>
      <c r="AH163">
        <f t="shared" si="7"/>
        <v>1</v>
      </c>
    </row>
    <row r="164" spans="1:35">
      <c r="A164" s="18" t="s">
        <v>117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1</v>
      </c>
      <c r="L164" s="17">
        <v>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5"/>
      <c r="AG164" s="4" t="s">
        <v>69</v>
      </c>
      <c r="AH164" s="4">
        <f>SUM('Diverse zusätzliche Statistiken'!B162:AE163)</f>
        <v>2</v>
      </c>
      <c r="AI164" s="6" t="s">
        <v>99</v>
      </c>
    </row>
    <row r="165" spans="1:35">
      <c r="A165" s="1" t="s">
        <v>43</v>
      </c>
      <c r="AF165" s="5"/>
      <c r="AG165" s="1" t="s">
        <v>43</v>
      </c>
    </row>
    <row r="166" spans="1:35">
      <c r="A166" t="s">
        <v>3</v>
      </c>
      <c r="K166">
        <v>1</v>
      </c>
      <c r="M166">
        <v>1</v>
      </c>
      <c r="AF166" s="5"/>
      <c r="AG166" t="s">
        <v>3</v>
      </c>
      <c r="AH166">
        <f t="shared" ref="AH166:AH198" si="10">SUM(B166:AE166)</f>
        <v>2</v>
      </c>
    </row>
    <row r="167" spans="1:35">
      <c r="A167" t="s">
        <v>2</v>
      </c>
      <c r="O167">
        <v>1</v>
      </c>
      <c r="AF167" s="5"/>
      <c r="AG167" t="s">
        <v>2</v>
      </c>
      <c r="AH167">
        <f t="shared" si="10"/>
        <v>1</v>
      </c>
    </row>
    <row r="168" spans="1:35">
      <c r="A168" t="s">
        <v>18</v>
      </c>
      <c r="T168">
        <v>1</v>
      </c>
      <c r="AF168" s="5"/>
      <c r="AG168" t="s">
        <v>18</v>
      </c>
      <c r="AH168">
        <f t="shared" si="10"/>
        <v>1</v>
      </c>
    </row>
    <row r="169" spans="1:35">
      <c r="A169" s="18" t="s">
        <v>117</v>
      </c>
      <c r="B169" s="17">
        <v>0</v>
      </c>
      <c r="C169" s="17">
        <v>0</v>
      </c>
      <c r="D169" s="17">
        <v>0</v>
      </c>
      <c r="E169" s="17" t="s">
        <v>116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1</v>
      </c>
      <c r="L169" s="17" t="s">
        <v>116</v>
      </c>
      <c r="M169" s="17">
        <v>1</v>
      </c>
      <c r="N169" s="17">
        <v>0</v>
      </c>
      <c r="O169" s="17">
        <v>1</v>
      </c>
      <c r="P169" s="17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5" t="s">
        <v>49</v>
      </c>
      <c r="AG169" s="4" t="s">
        <v>63</v>
      </c>
      <c r="AH169" s="4">
        <f>SUM('Diverse zusätzliche Statistiken'!B166:AE168)</f>
        <v>4</v>
      </c>
      <c r="AI169" s="6" t="s">
        <v>113</v>
      </c>
    </row>
    <row r="170" spans="1:35">
      <c r="A170" s="1" t="s">
        <v>44</v>
      </c>
      <c r="AF170" s="5"/>
      <c r="AG170" s="1" t="s">
        <v>44</v>
      </c>
    </row>
    <row r="171" spans="1:35">
      <c r="A171" t="s">
        <v>3</v>
      </c>
      <c r="K171">
        <v>1</v>
      </c>
      <c r="AF171" s="5"/>
      <c r="AG171" t="s">
        <v>3</v>
      </c>
      <c r="AH171">
        <f t="shared" si="10"/>
        <v>1</v>
      </c>
    </row>
    <row r="172" spans="1:35">
      <c r="A172" t="s">
        <v>2</v>
      </c>
      <c r="O172">
        <v>1</v>
      </c>
      <c r="AF172" s="5"/>
      <c r="AG172" t="s">
        <v>2</v>
      </c>
      <c r="AH172">
        <f t="shared" si="10"/>
        <v>1</v>
      </c>
    </row>
    <row r="173" spans="1:35">
      <c r="A173" t="s">
        <v>18</v>
      </c>
      <c r="V173">
        <v>1</v>
      </c>
      <c r="AF173" s="5"/>
      <c r="AG173" t="s">
        <v>18</v>
      </c>
      <c r="AH173">
        <f t="shared" si="10"/>
        <v>1</v>
      </c>
    </row>
    <row r="174" spans="1:35">
      <c r="A174" t="s">
        <v>14</v>
      </c>
      <c r="AA174">
        <v>1</v>
      </c>
      <c r="AF174" s="5"/>
      <c r="AG174" t="s">
        <v>14</v>
      </c>
      <c r="AH174">
        <f t="shared" si="10"/>
        <v>1</v>
      </c>
    </row>
    <row r="175" spans="1:35">
      <c r="A175" s="18" t="s">
        <v>117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1</v>
      </c>
      <c r="L175" s="17">
        <v>0</v>
      </c>
      <c r="M175" s="17">
        <v>0</v>
      </c>
      <c r="N175" s="17">
        <v>0</v>
      </c>
      <c r="O175" s="17">
        <v>1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1</v>
      </c>
      <c r="W175" s="17">
        <v>0</v>
      </c>
      <c r="X175" s="17">
        <v>0</v>
      </c>
      <c r="Y175" s="17">
        <v>0</v>
      </c>
      <c r="Z175" s="17">
        <v>0</v>
      </c>
      <c r="AA175" s="17">
        <v>1</v>
      </c>
      <c r="AB175" s="17">
        <v>0</v>
      </c>
      <c r="AC175" s="17">
        <v>0</v>
      </c>
      <c r="AD175" s="17">
        <v>0</v>
      </c>
      <c r="AE175" s="17">
        <v>0</v>
      </c>
      <c r="AF175" s="5"/>
      <c r="AG175" s="4" t="s">
        <v>68</v>
      </c>
      <c r="AH175" s="4">
        <f>SUM('Diverse zusätzliche Statistiken'!B171:AE174)</f>
        <v>4</v>
      </c>
      <c r="AI175" s="6" t="s">
        <v>98</v>
      </c>
    </row>
    <row r="176" spans="1:35">
      <c r="A176" s="1" t="s">
        <v>47</v>
      </c>
      <c r="AF176" s="5"/>
      <c r="AG176" s="1" t="s">
        <v>47</v>
      </c>
    </row>
    <row r="177" spans="1:35">
      <c r="A177" t="s">
        <v>3</v>
      </c>
      <c r="L177">
        <v>1</v>
      </c>
      <c r="AF177" s="5"/>
      <c r="AG177" t="s">
        <v>3</v>
      </c>
      <c r="AH177">
        <f t="shared" si="10"/>
        <v>1</v>
      </c>
    </row>
    <row r="178" spans="1:35">
      <c r="A178" t="s">
        <v>18</v>
      </c>
      <c r="Z178">
        <v>1</v>
      </c>
      <c r="AF178" s="5"/>
      <c r="AG178" t="s">
        <v>18</v>
      </c>
      <c r="AH178">
        <f t="shared" si="10"/>
        <v>1</v>
      </c>
    </row>
    <row r="179" spans="1:35">
      <c r="A179" s="18" t="s">
        <v>117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1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5"/>
      <c r="AG179" s="4" t="s">
        <v>67</v>
      </c>
      <c r="AH179" s="4">
        <f>SUM('Diverse zusätzliche Statistiken'!B177:AE178)</f>
        <v>2</v>
      </c>
      <c r="AI179" s="6" t="s">
        <v>99</v>
      </c>
    </row>
    <row r="180" spans="1:35">
      <c r="A180" s="1" t="s">
        <v>59</v>
      </c>
      <c r="AF180" s="5"/>
      <c r="AG180" s="1" t="s">
        <v>59</v>
      </c>
    </row>
    <row r="181" spans="1:35">
      <c r="A181" t="s">
        <v>18</v>
      </c>
      <c r="Y181">
        <v>1</v>
      </c>
      <c r="AF181" s="5"/>
      <c r="AG181" t="s">
        <v>18</v>
      </c>
      <c r="AH181">
        <f t="shared" si="10"/>
        <v>1</v>
      </c>
    </row>
    <row r="182" spans="1:35">
      <c r="A182" s="18" t="s">
        <v>117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1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5"/>
      <c r="AG182" s="4" t="s">
        <v>66</v>
      </c>
      <c r="AH182" s="4">
        <f>SUM('Diverse zusätzliche Statistiken'!B181:AE181)</f>
        <v>1</v>
      </c>
      <c r="AI182" s="6" t="s">
        <v>100</v>
      </c>
    </row>
    <row r="183" spans="1:35">
      <c r="A183" s="1" t="s">
        <v>107</v>
      </c>
      <c r="AF183" s="5"/>
      <c r="AG183" s="1" t="s">
        <v>107</v>
      </c>
      <c r="AH183" s="2"/>
      <c r="AI183" s="16"/>
    </row>
    <row r="184" spans="1:35">
      <c r="A184" s="2" t="s">
        <v>2</v>
      </c>
      <c r="Z184">
        <v>1</v>
      </c>
      <c r="AF184" s="5"/>
      <c r="AG184" s="2" t="s">
        <v>2</v>
      </c>
      <c r="AH184" s="2">
        <f>SUM(B184:AE184)</f>
        <v>1</v>
      </c>
      <c r="AI184" s="16"/>
    </row>
    <row r="185" spans="1:35">
      <c r="A185" t="s">
        <v>11</v>
      </c>
      <c r="AE185">
        <v>1</v>
      </c>
      <c r="AF185" s="5"/>
      <c r="AG185" s="2" t="s">
        <v>11</v>
      </c>
      <c r="AH185" s="2">
        <f>SUM(B185:AE185)</f>
        <v>1</v>
      </c>
      <c r="AI185" s="16"/>
    </row>
    <row r="186" spans="1:35">
      <c r="A186" t="s">
        <v>3</v>
      </c>
      <c r="AE186">
        <v>1</v>
      </c>
      <c r="AF186" s="5"/>
      <c r="AG186" s="2" t="s">
        <v>3</v>
      </c>
      <c r="AH186" s="2">
        <f t="shared" ref="AH186" si="11">SUM(B186:AE186)</f>
        <v>1</v>
      </c>
      <c r="AI186" s="16"/>
    </row>
    <row r="187" spans="1:35">
      <c r="A187" t="s">
        <v>18</v>
      </c>
      <c r="AE187">
        <v>1</v>
      </c>
      <c r="AF187" s="5"/>
      <c r="AG187" s="2" t="s">
        <v>18</v>
      </c>
      <c r="AH187" s="2">
        <v>1</v>
      </c>
      <c r="AI187" s="16"/>
    </row>
    <row r="188" spans="1:35">
      <c r="A188" s="18" t="s">
        <v>117</v>
      </c>
      <c r="B188" s="17">
        <f>SUM(B184:B187)</f>
        <v>0</v>
      </c>
      <c r="C188" s="17">
        <f t="shared" ref="C188:AE188" si="12">SUM(C184:C187)</f>
        <v>0</v>
      </c>
      <c r="D188" s="17">
        <f t="shared" si="12"/>
        <v>0</v>
      </c>
      <c r="E188" s="17">
        <f t="shared" si="12"/>
        <v>0</v>
      </c>
      <c r="F188" s="17">
        <f t="shared" si="12"/>
        <v>0</v>
      </c>
      <c r="G188" s="17">
        <f t="shared" si="12"/>
        <v>0</v>
      </c>
      <c r="H188" s="17">
        <f t="shared" si="12"/>
        <v>0</v>
      </c>
      <c r="I188" s="17">
        <f t="shared" si="12"/>
        <v>0</v>
      </c>
      <c r="J188" s="17">
        <f t="shared" si="12"/>
        <v>0</v>
      </c>
      <c r="K188" s="17">
        <f t="shared" si="12"/>
        <v>0</v>
      </c>
      <c r="L188" s="17">
        <f t="shared" si="12"/>
        <v>0</v>
      </c>
      <c r="M188" s="17">
        <f t="shared" si="12"/>
        <v>0</v>
      </c>
      <c r="N188" s="17">
        <f t="shared" si="12"/>
        <v>0</v>
      </c>
      <c r="O188" s="17">
        <f t="shared" si="12"/>
        <v>0</v>
      </c>
      <c r="P188" s="17">
        <f t="shared" si="12"/>
        <v>0</v>
      </c>
      <c r="Q188" s="17">
        <f t="shared" si="12"/>
        <v>0</v>
      </c>
      <c r="R188" s="17">
        <f t="shared" si="12"/>
        <v>0</v>
      </c>
      <c r="S188" s="17">
        <f t="shared" si="12"/>
        <v>0</v>
      </c>
      <c r="T188" s="17">
        <f t="shared" si="12"/>
        <v>0</v>
      </c>
      <c r="U188" s="17">
        <f t="shared" si="12"/>
        <v>0</v>
      </c>
      <c r="V188" s="17">
        <f t="shared" si="12"/>
        <v>0</v>
      </c>
      <c r="W188" s="17">
        <f t="shared" si="12"/>
        <v>0</v>
      </c>
      <c r="X188" s="17">
        <f t="shared" si="12"/>
        <v>0</v>
      </c>
      <c r="Y188" s="17">
        <f t="shared" si="12"/>
        <v>0</v>
      </c>
      <c r="Z188" s="17">
        <f t="shared" si="12"/>
        <v>1</v>
      </c>
      <c r="AA188" s="17">
        <f t="shared" si="12"/>
        <v>0</v>
      </c>
      <c r="AB188" s="17">
        <f t="shared" si="12"/>
        <v>0</v>
      </c>
      <c r="AC188" s="17">
        <f t="shared" si="12"/>
        <v>0</v>
      </c>
      <c r="AD188" s="17">
        <f t="shared" si="12"/>
        <v>0</v>
      </c>
      <c r="AE188" s="17">
        <f t="shared" si="12"/>
        <v>3</v>
      </c>
      <c r="AF188" s="5"/>
      <c r="AG188" s="4" t="s">
        <v>108</v>
      </c>
      <c r="AH188" s="4">
        <f>SUM(B184:AE187)</f>
        <v>4</v>
      </c>
      <c r="AI188" s="6" t="s">
        <v>98</v>
      </c>
    </row>
    <row r="189" spans="1:35">
      <c r="A189" s="1" t="s">
        <v>9</v>
      </c>
      <c r="AF189" s="5"/>
      <c r="AG189" s="1" t="s">
        <v>9</v>
      </c>
    </row>
    <row r="190" spans="1:35">
      <c r="A190" t="s">
        <v>2</v>
      </c>
      <c r="F190">
        <v>1</v>
      </c>
      <c r="T190">
        <v>1</v>
      </c>
      <c r="AF190" s="5"/>
      <c r="AG190" t="s">
        <v>2</v>
      </c>
      <c r="AH190">
        <f t="shared" si="10"/>
        <v>2</v>
      </c>
    </row>
    <row r="191" spans="1:35">
      <c r="A191" t="s">
        <v>5</v>
      </c>
      <c r="G191">
        <v>1</v>
      </c>
      <c r="I191">
        <v>1</v>
      </c>
      <c r="V191">
        <v>1</v>
      </c>
      <c r="AF191" s="5"/>
      <c r="AG191" t="s">
        <v>5</v>
      </c>
      <c r="AH191">
        <f t="shared" si="10"/>
        <v>3</v>
      </c>
      <c r="AI191" s="23">
        <v>3</v>
      </c>
    </row>
    <row r="192" spans="1:35">
      <c r="A192" t="s">
        <v>33</v>
      </c>
      <c r="G192">
        <v>1</v>
      </c>
      <c r="R192">
        <v>1</v>
      </c>
      <c r="S192">
        <v>1</v>
      </c>
      <c r="AF192" s="5"/>
      <c r="AG192" t="s">
        <v>33</v>
      </c>
      <c r="AH192">
        <f t="shared" si="10"/>
        <v>3</v>
      </c>
      <c r="AI192" s="23">
        <v>3</v>
      </c>
    </row>
    <row r="193" spans="1:36">
      <c r="A193" t="s">
        <v>4</v>
      </c>
      <c r="K193">
        <v>1</v>
      </c>
      <c r="AF193" s="5"/>
      <c r="AG193" t="s">
        <v>4</v>
      </c>
      <c r="AH193">
        <f t="shared" si="10"/>
        <v>1</v>
      </c>
    </row>
    <row r="194" spans="1:36">
      <c r="A194" t="s">
        <v>15</v>
      </c>
      <c r="L194">
        <v>1</v>
      </c>
      <c r="AB194">
        <v>1</v>
      </c>
      <c r="AD194">
        <v>1</v>
      </c>
      <c r="AE194">
        <v>1</v>
      </c>
      <c r="AF194" s="5"/>
      <c r="AG194" t="s">
        <v>15</v>
      </c>
      <c r="AH194">
        <f t="shared" si="10"/>
        <v>4</v>
      </c>
      <c r="AI194" s="22">
        <v>2</v>
      </c>
    </row>
    <row r="195" spans="1:36">
      <c r="A195" t="s">
        <v>3</v>
      </c>
      <c r="M195" t="s">
        <v>50</v>
      </c>
      <c r="Q195">
        <v>1</v>
      </c>
      <c r="T195">
        <v>1</v>
      </c>
      <c r="AA195">
        <v>1</v>
      </c>
      <c r="AC195">
        <v>1</v>
      </c>
      <c r="AF195" s="5"/>
      <c r="AG195" t="s">
        <v>3</v>
      </c>
      <c r="AH195">
        <f>SUM(B195:AE195)+1</f>
        <v>5</v>
      </c>
      <c r="AI195" s="21">
        <v>1</v>
      </c>
    </row>
    <row r="196" spans="1:36">
      <c r="A196" t="s">
        <v>11</v>
      </c>
      <c r="T196">
        <v>1</v>
      </c>
      <c r="AF196" s="5"/>
      <c r="AG196" t="s">
        <v>11</v>
      </c>
      <c r="AH196">
        <f t="shared" si="10"/>
        <v>1</v>
      </c>
    </row>
    <row r="197" spans="1:36">
      <c r="A197" t="s">
        <v>25</v>
      </c>
      <c r="U197">
        <v>1</v>
      </c>
      <c r="AD197">
        <v>1</v>
      </c>
      <c r="AF197" s="5"/>
      <c r="AG197" t="s">
        <v>25</v>
      </c>
      <c r="AH197">
        <f t="shared" si="10"/>
        <v>2</v>
      </c>
    </row>
    <row r="198" spans="1:36">
      <c r="A198" t="s">
        <v>18</v>
      </c>
      <c r="AB198">
        <v>1</v>
      </c>
      <c r="AF198" s="5"/>
      <c r="AG198" t="s">
        <v>18</v>
      </c>
      <c r="AH198">
        <f t="shared" si="10"/>
        <v>1</v>
      </c>
    </row>
    <row r="199" spans="1:36">
      <c r="A199" t="s">
        <v>12</v>
      </c>
      <c r="AE199">
        <v>1</v>
      </c>
      <c r="AF199" s="5"/>
      <c r="AG199" t="s">
        <v>12</v>
      </c>
      <c r="AH199">
        <v>1</v>
      </c>
    </row>
    <row r="200" spans="1:36">
      <c r="A200" t="s">
        <v>14</v>
      </c>
      <c r="AE200">
        <v>1</v>
      </c>
      <c r="AF200" s="5"/>
      <c r="AG200" t="s">
        <v>14</v>
      </c>
      <c r="AH200">
        <v>1</v>
      </c>
    </row>
    <row r="201" spans="1:36">
      <c r="A201" s="18" t="s">
        <v>117</v>
      </c>
      <c r="B201" s="17">
        <f>SUM(B190:B200)</f>
        <v>0</v>
      </c>
      <c r="C201" s="17">
        <f t="shared" ref="C201:AE201" si="13">SUM(C190:C200)</f>
        <v>0</v>
      </c>
      <c r="D201" s="17">
        <f t="shared" si="13"/>
        <v>0</v>
      </c>
      <c r="E201" s="17">
        <f t="shared" si="13"/>
        <v>0</v>
      </c>
      <c r="F201" s="17">
        <f t="shared" si="13"/>
        <v>1</v>
      </c>
      <c r="G201" s="17">
        <f t="shared" si="13"/>
        <v>2</v>
      </c>
      <c r="H201" s="17">
        <f t="shared" si="13"/>
        <v>0</v>
      </c>
      <c r="I201" s="17">
        <f t="shared" si="13"/>
        <v>1</v>
      </c>
      <c r="J201" s="17">
        <f t="shared" si="13"/>
        <v>0</v>
      </c>
      <c r="K201" s="17">
        <f t="shared" si="13"/>
        <v>1</v>
      </c>
      <c r="L201" s="17">
        <f t="shared" si="13"/>
        <v>1</v>
      </c>
      <c r="M201" s="17">
        <v>1</v>
      </c>
      <c r="N201" s="17">
        <f t="shared" si="13"/>
        <v>0</v>
      </c>
      <c r="O201" s="17">
        <f t="shared" si="13"/>
        <v>0</v>
      </c>
      <c r="P201" s="17">
        <f t="shared" si="13"/>
        <v>0</v>
      </c>
      <c r="Q201" s="17">
        <f t="shared" si="13"/>
        <v>1</v>
      </c>
      <c r="R201" s="17">
        <f t="shared" si="13"/>
        <v>1</v>
      </c>
      <c r="S201" s="17">
        <f t="shared" si="13"/>
        <v>1</v>
      </c>
      <c r="T201" s="17">
        <f t="shared" si="13"/>
        <v>3</v>
      </c>
      <c r="U201" s="17">
        <f t="shared" si="13"/>
        <v>1</v>
      </c>
      <c r="V201" s="17">
        <f t="shared" si="13"/>
        <v>1</v>
      </c>
      <c r="W201" s="17">
        <f t="shared" si="13"/>
        <v>0</v>
      </c>
      <c r="X201" s="17">
        <f t="shared" si="13"/>
        <v>0</v>
      </c>
      <c r="Y201" s="17">
        <f t="shared" si="13"/>
        <v>0</v>
      </c>
      <c r="Z201" s="17">
        <f t="shared" si="13"/>
        <v>0</v>
      </c>
      <c r="AA201" s="17">
        <f t="shared" si="13"/>
        <v>1</v>
      </c>
      <c r="AB201" s="17">
        <f t="shared" si="13"/>
        <v>2</v>
      </c>
      <c r="AC201" s="17">
        <f t="shared" si="13"/>
        <v>1</v>
      </c>
      <c r="AD201" s="17">
        <f t="shared" si="13"/>
        <v>2</v>
      </c>
      <c r="AE201" s="17">
        <f t="shared" si="13"/>
        <v>3</v>
      </c>
      <c r="AF201" s="5"/>
      <c r="AG201" s="4" t="s">
        <v>65</v>
      </c>
      <c r="AH201" s="4">
        <f>SUM('Diverse zusätzliche Statistiken'!D190:AE200)+1</f>
        <v>24</v>
      </c>
      <c r="AI201" s="6" t="s">
        <v>91</v>
      </c>
    </row>
    <row r="203" spans="1:36">
      <c r="A203" t="s">
        <v>118</v>
      </c>
      <c r="B203" s="2">
        <v>1</v>
      </c>
      <c r="C203" s="2">
        <v>2</v>
      </c>
      <c r="D203" s="2">
        <v>3</v>
      </c>
      <c r="E203" s="2">
        <v>4</v>
      </c>
      <c r="F203" s="2">
        <v>5</v>
      </c>
      <c r="G203" s="2">
        <v>6</v>
      </c>
      <c r="H203" s="2">
        <v>7</v>
      </c>
      <c r="I203" s="2">
        <v>8</v>
      </c>
      <c r="J203" s="2">
        <v>9</v>
      </c>
      <c r="K203" s="2">
        <v>10</v>
      </c>
      <c r="L203" s="2">
        <v>11</v>
      </c>
      <c r="M203" s="2">
        <v>12</v>
      </c>
      <c r="N203" s="2">
        <v>13</v>
      </c>
      <c r="O203" s="2">
        <v>14</v>
      </c>
      <c r="P203" s="2">
        <v>15</v>
      </c>
      <c r="Q203" s="2">
        <v>16</v>
      </c>
      <c r="R203" s="2">
        <v>17</v>
      </c>
      <c r="S203" s="2">
        <v>18</v>
      </c>
      <c r="T203" s="2">
        <v>19</v>
      </c>
      <c r="U203" s="2">
        <v>20</v>
      </c>
      <c r="V203" s="2">
        <v>21</v>
      </c>
      <c r="W203" s="2">
        <v>22</v>
      </c>
      <c r="X203" s="2">
        <v>23</v>
      </c>
      <c r="Y203" s="2">
        <v>24</v>
      </c>
      <c r="Z203" s="2">
        <v>25</v>
      </c>
      <c r="AA203" s="2">
        <v>26</v>
      </c>
      <c r="AB203" s="2">
        <v>27</v>
      </c>
      <c r="AC203" s="2">
        <v>28</v>
      </c>
      <c r="AD203" s="2">
        <v>29</v>
      </c>
      <c r="AE203" s="2">
        <v>30</v>
      </c>
    </row>
    <row r="204" spans="1:36">
      <c r="A204" t="s">
        <v>115</v>
      </c>
      <c r="B204">
        <f>B201+B188+B182+B179+B175+B169+B164+B160+B156+B151+B148+B139+B134+B125+B120+B116+B109+B102+B97+B86+B72+B68+B61+B54+B45+B34+B29</f>
        <v>29</v>
      </c>
      <c r="C204">
        <f>C201+C188+C182+C179+C175+C169+C164+C160+C156+C151+C148+C139+C134+C125+C120+C116+C109+C102+C97+C86+C72+C68+C61+C54+C45+C34+C29</f>
        <v>39</v>
      </c>
      <c r="D204">
        <f>D201+D188+D182+D179+D175+D169+D164+D160+D156+D151+D148+D139+D134+D125+D120+D116+D109+D102+D97+D86+D72+D68+D61+D54+D45+D34+D29</f>
        <v>34</v>
      </c>
      <c r="E204">
        <f>E201+E188+E182+E179+E175+E164+E160+E156+E151+E148+E139+E134+E125+E120+E116+E109+E102+E97+E86+E72+E68+E61+E54+E45+E34+E29</f>
        <v>36</v>
      </c>
      <c r="F204">
        <f>F201+F188+F182+F179+F175+F169+F164+F160+F156+F151+F148+F139+F134+F125+F120+F116+F109+F102+F97+F86+F72+F68+F61+F54+F45+F34+F29</f>
        <v>43</v>
      </c>
      <c r="G204">
        <f>G201+G188+G182+G179+G175+G169+G164+G160+G156+G151+G148+G139+G134+G125+G120+G116+G109+G102+G97+G86+G72+G68+G61+G54+G45+G34+G29</f>
        <v>34</v>
      </c>
      <c r="H204">
        <f>H201+H188+H182+H179+H175+H169+H164+H160+H156+H151+H148+H139+H134+H125+H120+H116+H109+H102+H97+H86+H72+H68+H61+H54+H45+H34+H29</f>
        <v>42</v>
      </c>
      <c r="I204">
        <f>I201+I188+I182+I179+I175+I169+I164+I160+I156+I151+I148+I139+I134+I125+I120+I116+I109+I102+I97+I86+I72+I68+I61+I54+I45+I34+I29</f>
        <v>27</v>
      </c>
      <c r="J204">
        <f>J201+J188+J182+J179+J175+J169+J164+J160+J156+J151+J148+J139+J134+J125+J120+J116+J109+J102+J97+J86+J72+J68+J61+J54+J45+J34+J29</f>
        <v>38</v>
      </c>
      <c r="K204">
        <f>K201+K188+K182+K179+K175+K169+K164+K160+K156+K151+K148+K139+K134+K125+K120+K116+K109+K102+K97+K86+K72+K68+K61+K54+K45+K34+K29</f>
        <v>37</v>
      </c>
      <c r="L204" s="2">
        <f>L201+L188+L182+L179+L175+L164+L160+L156+L151+L148+L139+L134+L125+L120+L116+L109+L102+L97+L86+L72+L68+L61+L54+L45+L34+L29</f>
        <v>53</v>
      </c>
      <c r="M204">
        <f>M201+M188+M182+M179+M175+M169+M164+M160+M156+M151+M148+M139+M134+M125+M120+M116+M109+M102+M97+M86+M72+M68+M61+M54+M45+M34+M29</f>
        <v>38</v>
      </c>
      <c r="N204">
        <f>N201+N188+N182+N179+N175+N169+N164+N160+N156+N151+N148+N139+N134+N125+N120+N116+N109+N102+N97+N86+N72+N68+N61+N54+N45+N34+N29</f>
        <v>25</v>
      </c>
      <c r="O204">
        <f>O201+O188+O182+O179+O175+O169+O164+O160+O156+O151+O148+O139+O134+O125+O120+O116+O109+O102+O97+O86+O72+O68+O61+O54+O45+O34+O29</f>
        <v>40</v>
      </c>
      <c r="P204">
        <f>P201+P188+P182+P179+P175+P169+P164+P160+P156+P151+P148+P139+P134+P125+P120+P116+P109+P102+P97+P86+P72+P68+P61+P54+P45+P34+P29</f>
        <v>25</v>
      </c>
      <c r="Q204">
        <f>Q201+Q188+Q182+Q179+Q175+Q169+Q164+Q160+Q156+Q151+Q148+Q139+Q134+Q125+Q120+Q116+Q109+Q102+Q97+Q86+Q72+Q68+Q61+Q54+Q45+Q34+Q29</f>
        <v>35</v>
      </c>
      <c r="R204">
        <f>R201+R188+R182+R179+R175+R169+R164+R160+R156+R151+R148+R139+R134+R125+R120+R116+R109+R102+R97+R86+R72+R68+R61+R54+R45+R34+R29</f>
        <v>33</v>
      </c>
      <c r="S204">
        <f>S201+S188+S182+S179+S175+S169+S164+S160+S156+S151+S148+S139+S134+S125+S120+S116+S109+S102+S97+S86+S72+S68+S61+S54+S45+S34+S29</f>
        <v>28</v>
      </c>
      <c r="T204" s="9">
        <f>T201+T188+T182+T179+T175+T169+T164+T160+T156+T151+T148+T139+T134+T125+T120+T116+T109+T102+T97+T86+T72+T68+T61+T54+T45+T34+T29</f>
        <v>57</v>
      </c>
      <c r="U204">
        <f>U201+U188+U182+U179+U175+U169+U164+U160+U156+U151+U148+U139+U134+U125+U120+U116+U109+U102+U97+U86+U72+U68+U61+U54+U45+U34+U29</f>
        <v>25</v>
      </c>
      <c r="V204">
        <f>V201+V188+V182+V179+V175+V169+V164+V160+V156+V151+V148+V139+V134+V125+V120+V116+V109+V102+V97+V86+V72+V68+V61+V54+V45+V34+V29</f>
        <v>31</v>
      </c>
      <c r="W204">
        <f>W201+W188+W182+W179+W175+W169+W164+W160+W156+W151+W148+W139+W134+W125+W120+W116+W109+W102+W97+W86+W72+W68+W61+W54+W45+W34+W29</f>
        <v>23</v>
      </c>
      <c r="X204">
        <f>X201+X188+X182+X179+X175+X169+X164+X160+X156+X151+X148+X139+X134+X125+X120+X116+X109+X102+X97+X86+X72+X68+X61+X54+X45+X34+X29</f>
        <v>25</v>
      </c>
      <c r="Y204">
        <f>Y201+Y188+Y182+Y179+Y175+Y169+Y164+Y160+Y156+Y151+Y148+Y139+Y134+Y125+Y120+Y116+Y109+Y102+Y97+Y86+Y72+Y68+Y61+Y54+Y45+Y34+Y29</f>
        <v>24</v>
      </c>
      <c r="Z204">
        <f>Z201+Z188+Z182+Z179+Z175+Z169+Z164+Z160+Z156+Z151+Z148+Z139+Z134+Z125+Z120+Z116+Z109+Z102+Z97+Z86+Z72+Z68+Z61+Z54+Z45+Z34+Z29</f>
        <v>37</v>
      </c>
      <c r="AA204">
        <f>AA201+AA188+AA182+AA179+AA175+AA169+AA164+AA160+AA156+AA151+AA148+AA139+AA134+AA125+AA120+AA116+AA109+AA102+AA97+AA86+AA72+AA68+AA61+AA54+AA45+AA34+AA29</f>
        <v>26</v>
      </c>
      <c r="AB204">
        <f>AB201+AB188+AB182+AB179+AB175+AB169+AB164+AB160+AB156+AB151+AB148+AB139+AB134+AB125+AB120+AB116+AB109+AB102+AB97+AB86+AB72+AB68+AB61+AB54+AB45+AB34+AB29</f>
        <v>24</v>
      </c>
      <c r="AC204">
        <f>AC201+AC188+AC182+AC179+AC175+AC169+AC164+AC160+AC156+AC151+AC148+AC139+AC134+AC125+AC120+AC116+AC109+AC102+AC97+AC86+AC72+AC68+AC61+AC54+AC45+AC34+AC29</f>
        <v>33</v>
      </c>
      <c r="AD204" s="8">
        <f>AD201+AD188+AD182+AD179+AD175+AD169+AD164+AD160+AD156+AD151+AD148+AD139+AD134+AD125+AD120+AD116+AD109+AD102+AD97+AD86+AD72+AD68+AD61+AD54+AD45+AD34+AD29</f>
        <v>69</v>
      </c>
      <c r="AE204" s="3">
        <f>AE201+AE188+AE182+AE179+AE175+AE169+AE164+AE160+AE156+AE151+AE148+AE139+AE134+AE125+AE120+AE116+AE109+AE102+AE97+AE86+AE72+AE68+AE61+AE54+AE45+AE34+AE29</f>
        <v>163</v>
      </c>
    </row>
    <row r="205" spans="1:36">
      <c r="AJ205" t="s">
        <v>109</v>
      </c>
    </row>
    <row r="206" spans="1:36">
      <c r="A206" t="s">
        <v>51</v>
      </c>
      <c r="AJ206" t="s">
        <v>120</v>
      </c>
    </row>
    <row r="207" spans="1:36">
      <c r="A207" t="s">
        <v>53</v>
      </c>
    </row>
    <row r="209" spans="1:35">
      <c r="A209" s="1" t="s">
        <v>134</v>
      </c>
      <c r="B209" t="s">
        <v>126</v>
      </c>
      <c r="G209" t="s">
        <v>136</v>
      </c>
      <c r="AF209" s="1" t="s">
        <v>101</v>
      </c>
      <c r="AG209" t="s">
        <v>102</v>
      </c>
      <c r="AH209" s="5" t="s">
        <v>103</v>
      </c>
      <c r="AI209" s="5" t="s">
        <v>143</v>
      </c>
    </row>
    <row r="210" spans="1:35">
      <c r="A210" s="2" t="s">
        <v>19</v>
      </c>
      <c r="B210" s="20" t="s">
        <v>124</v>
      </c>
      <c r="G210">
        <v>5</v>
      </c>
      <c r="AF210" t="s">
        <v>14</v>
      </c>
      <c r="AG210">
        <f>AH174+AH96+AH78+AH43+AH12+AH200</f>
        <v>44</v>
      </c>
      <c r="AH210" s="5">
        <v>6</v>
      </c>
      <c r="AI210" s="5">
        <v>10</v>
      </c>
    </row>
    <row r="211" spans="1:35">
      <c r="A211" s="2" t="s">
        <v>22</v>
      </c>
      <c r="B211" s="20" t="s">
        <v>128</v>
      </c>
      <c r="G211">
        <v>7</v>
      </c>
      <c r="AF211" t="s">
        <v>16</v>
      </c>
      <c r="AG211">
        <f>AH14+AH56</f>
        <v>7</v>
      </c>
      <c r="AH211" s="5">
        <v>2</v>
      </c>
      <c r="AI211" s="5">
        <v>19</v>
      </c>
    </row>
    <row r="212" spans="1:35">
      <c r="A212" s="2" t="s">
        <v>107</v>
      </c>
      <c r="B212" s="20" t="s">
        <v>132</v>
      </c>
      <c r="G212">
        <v>4</v>
      </c>
      <c r="AF212" t="s">
        <v>17</v>
      </c>
      <c r="AG212">
        <f>AH15</f>
        <v>1</v>
      </c>
      <c r="AH212" s="5">
        <v>1</v>
      </c>
      <c r="AI212" s="5">
        <v>28</v>
      </c>
    </row>
    <row r="213" spans="1:35">
      <c r="A213" s="2" t="s">
        <v>7</v>
      </c>
      <c r="B213" s="20" t="s">
        <v>130</v>
      </c>
      <c r="G213" t="s">
        <v>137</v>
      </c>
      <c r="AF213" t="s">
        <v>2</v>
      </c>
      <c r="AG213" s="9">
        <f>AH7+AH41+AH49+AH75+AH90+AH101+AH106+AH112+AH119+AH123+AH127+AH138+AH144+AH167+AH172+AH190+AH184</f>
        <v>115</v>
      </c>
      <c r="AH213" s="13">
        <v>17</v>
      </c>
      <c r="AI213" s="23">
        <v>3</v>
      </c>
    </row>
    <row r="214" spans="1:35">
      <c r="A214" s="2" t="s">
        <v>13</v>
      </c>
      <c r="B214" s="20" t="s">
        <v>125</v>
      </c>
      <c r="G214">
        <v>32</v>
      </c>
      <c r="AF214" t="s">
        <v>18</v>
      </c>
      <c r="AG214">
        <f>AH198+AH181+AH178+AH173+AH168+AH163+AH159+AH155+AH150+AH142+AH137+AH131+AH124+AH118+AH114+AH104+AH100+AH92+AH80+AH70+AH65+AH58+AH47+AH40+AH31+AH16+AH187</f>
        <v>75</v>
      </c>
      <c r="AH214" s="11">
        <v>27</v>
      </c>
      <c r="AI214" s="5">
        <v>5</v>
      </c>
    </row>
    <row r="215" spans="1:35">
      <c r="A215" s="2" t="s">
        <v>44</v>
      </c>
      <c r="B215" s="20" t="s">
        <v>132</v>
      </c>
      <c r="G215">
        <v>4</v>
      </c>
      <c r="AF215" t="s">
        <v>12</v>
      </c>
      <c r="AG215">
        <f>AH153+AH199+AH60+AH143+AH133+AH108+AH88+AH76+AH53+AH38+AH11</f>
        <v>95</v>
      </c>
      <c r="AH215" s="5">
        <v>11</v>
      </c>
      <c r="AI215" s="5">
        <v>4</v>
      </c>
    </row>
    <row r="216" spans="1:35">
      <c r="A216" s="2" t="s">
        <v>43</v>
      </c>
      <c r="B216" s="20" t="s">
        <v>124</v>
      </c>
      <c r="G216" t="s">
        <v>141</v>
      </c>
      <c r="AF216" t="s">
        <v>55</v>
      </c>
      <c r="AG216">
        <f>AH27+AH52</f>
        <v>3</v>
      </c>
      <c r="AH216" s="5">
        <v>2</v>
      </c>
      <c r="AI216" s="5">
        <v>24</v>
      </c>
    </row>
    <row r="217" spans="1:35">
      <c r="A217" s="2" t="s">
        <v>34</v>
      </c>
      <c r="B217" s="20" t="s">
        <v>127</v>
      </c>
      <c r="G217">
        <v>21</v>
      </c>
      <c r="AF217" t="s">
        <v>26</v>
      </c>
      <c r="AG217">
        <f>AH91</f>
        <v>4</v>
      </c>
      <c r="AH217" s="5">
        <v>1</v>
      </c>
      <c r="AI217" s="5">
        <v>22</v>
      </c>
    </row>
    <row r="218" spans="1:35">
      <c r="A218" s="2" t="s">
        <v>59</v>
      </c>
      <c r="B218" s="20" t="s">
        <v>131</v>
      </c>
      <c r="G218">
        <v>1</v>
      </c>
      <c r="AF218" t="s">
        <v>1</v>
      </c>
      <c r="AG218">
        <f>AH4</f>
        <v>6</v>
      </c>
      <c r="AH218" s="5">
        <v>1</v>
      </c>
      <c r="AI218" s="5">
        <v>20</v>
      </c>
    </row>
    <row r="219" spans="1:35">
      <c r="A219" s="2" t="s">
        <v>0</v>
      </c>
      <c r="B219" s="2" t="s">
        <v>123</v>
      </c>
      <c r="G219" t="s">
        <v>138</v>
      </c>
      <c r="AF219" t="s">
        <v>27</v>
      </c>
      <c r="AG219">
        <f>AH21</f>
        <v>31</v>
      </c>
      <c r="AH219" s="5">
        <v>1</v>
      </c>
      <c r="AI219" s="5">
        <v>12</v>
      </c>
    </row>
    <row r="220" spans="1:35">
      <c r="A220" s="2" t="s">
        <v>38</v>
      </c>
      <c r="B220" s="20" t="s">
        <v>124</v>
      </c>
      <c r="G220">
        <v>3</v>
      </c>
      <c r="AF220" t="s">
        <v>33</v>
      </c>
      <c r="AG220">
        <v>3</v>
      </c>
      <c r="AH220" s="5">
        <v>1</v>
      </c>
      <c r="AI220" s="5">
        <v>24</v>
      </c>
    </row>
    <row r="221" spans="1:35">
      <c r="A221" s="2" t="s">
        <v>36</v>
      </c>
      <c r="B221" s="20" t="s">
        <v>127</v>
      </c>
      <c r="G221">
        <v>11</v>
      </c>
      <c r="AF221" t="s">
        <v>4</v>
      </c>
      <c r="AG221">
        <f>AH3+AH48+AH39+AH81+AH93+AH129+AH193+AH67</f>
        <v>47</v>
      </c>
      <c r="AH221" s="5">
        <v>8</v>
      </c>
      <c r="AI221" s="5">
        <v>9</v>
      </c>
    </row>
    <row r="222" spans="1:35">
      <c r="A222" s="2" t="s">
        <v>37</v>
      </c>
      <c r="B222" s="20" t="s">
        <v>131</v>
      </c>
      <c r="G222">
        <v>1</v>
      </c>
      <c r="AF222" t="s">
        <v>15</v>
      </c>
      <c r="AG222">
        <f>AH194+AH141+AH130+AH111+AH105+AH89+AH77+AH13+AH44</f>
        <v>61</v>
      </c>
      <c r="AH222" s="5">
        <v>9</v>
      </c>
      <c r="AI222" s="5">
        <v>8</v>
      </c>
    </row>
    <row r="223" spans="1:35">
      <c r="A223" s="2" t="s">
        <v>45</v>
      </c>
      <c r="B223" s="20" t="s">
        <v>127</v>
      </c>
      <c r="G223">
        <v>11</v>
      </c>
      <c r="AF223" t="s">
        <v>40</v>
      </c>
      <c r="AG223">
        <f>AH95+AH83+AH24</f>
        <v>9</v>
      </c>
      <c r="AH223" s="5">
        <v>3</v>
      </c>
      <c r="AI223" s="5">
        <v>16</v>
      </c>
    </row>
    <row r="224" spans="1:35">
      <c r="A224" s="2" t="s">
        <v>42</v>
      </c>
      <c r="B224" s="20" t="s">
        <v>129</v>
      </c>
      <c r="G224">
        <v>2</v>
      </c>
      <c r="AF224" t="s">
        <v>3</v>
      </c>
      <c r="AG224" s="3">
        <f>AH195+AH186+AH177+AH171+AH166+AH162+AH158+AH146+AH136+AH128+AH122+AH113+AH107+AH99+AH94+AH79+AH63+AH57+AH50+AH36+AH32+AH9</f>
        <v>265</v>
      </c>
      <c r="AH224" s="12">
        <v>22</v>
      </c>
      <c r="AI224" s="21">
        <v>1</v>
      </c>
    </row>
    <row r="225" spans="1:35">
      <c r="A225" s="2" t="s">
        <v>41</v>
      </c>
      <c r="B225" s="20" t="s">
        <v>129</v>
      </c>
      <c r="G225">
        <v>2</v>
      </c>
      <c r="AF225" t="s">
        <v>54</v>
      </c>
      <c r="AG225">
        <f>AH26</f>
        <v>5</v>
      </c>
      <c r="AH225" s="5">
        <v>1</v>
      </c>
      <c r="AI225" s="5">
        <v>21</v>
      </c>
    </row>
    <row r="226" spans="1:35">
      <c r="A226" s="2" t="s">
        <v>28</v>
      </c>
      <c r="B226" s="20" t="s">
        <v>129</v>
      </c>
      <c r="G226">
        <v>4</v>
      </c>
      <c r="AF226" t="s">
        <v>23</v>
      </c>
      <c r="AG226">
        <f>AH19</f>
        <v>9</v>
      </c>
      <c r="AH226" s="5">
        <v>1</v>
      </c>
      <c r="AI226" s="5">
        <v>16</v>
      </c>
    </row>
    <row r="227" spans="1:35">
      <c r="A227" s="2" t="s">
        <v>47</v>
      </c>
      <c r="B227" s="20" t="s">
        <v>129</v>
      </c>
      <c r="G227">
        <v>2</v>
      </c>
      <c r="AF227" t="s">
        <v>61</v>
      </c>
      <c r="AG227">
        <f>AH28</f>
        <v>2</v>
      </c>
      <c r="AH227" s="5">
        <v>1</v>
      </c>
      <c r="AI227" s="5">
        <v>26</v>
      </c>
    </row>
    <row r="228" spans="1:35">
      <c r="A228" s="2" t="s">
        <v>35</v>
      </c>
      <c r="B228" s="20" t="s">
        <v>124</v>
      </c>
      <c r="G228">
        <v>3</v>
      </c>
      <c r="AF228" t="s">
        <v>10</v>
      </c>
      <c r="AG228" s="8">
        <f>AH18</f>
        <v>158</v>
      </c>
      <c r="AH228" s="5">
        <v>1</v>
      </c>
      <c r="AI228" s="24">
        <v>2</v>
      </c>
    </row>
    <row r="229" spans="1:35">
      <c r="A229" s="2" t="s">
        <v>9</v>
      </c>
      <c r="B229" t="s">
        <v>133</v>
      </c>
      <c r="G229">
        <v>24</v>
      </c>
      <c r="AF229" t="s">
        <v>46</v>
      </c>
      <c r="AG229">
        <f>AH25</f>
        <v>2</v>
      </c>
      <c r="AH229" s="5">
        <v>1</v>
      </c>
      <c r="AI229" s="5">
        <v>26</v>
      </c>
    </row>
    <row r="230" spans="1:35">
      <c r="A230" s="2" t="s">
        <v>24</v>
      </c>
      <c r="B230" s="20" t="s">
        <v>128</v>
      </c>
      <c r="G230">
        <v>15</v>
      </c>
      <c r="AF230" t="s">
        <v>20</v>
      </c>
      <c r="AG230">
        <f>AH82+AH17</f>
        <v>20</v>
      </c>
      <c r="AH230" s="5">
        <v>2</v>
      </c>
      <c r="AI230" s="5">
        <v>13</v>
      </c>
    </row>
    <row r="231" spans="1:35">
      <c r="A231" s="2" t="s">
        <v>58</v>
      </c>
      <c r="B231" s="20" t="s">
        <v>128</v>
      </c>
      <c r="G231">
        <v>7</v>
      </c>
      <c r="AF231" t="s">
        <v>39</v>
      </c>
      <c r="AG231">
        <f>AH23</f>
        <v>11</v>
      </c>
      <c r="AH231" s="5">
        <v>1</v>
      </c>
      <c r="AI231" s="5">
        <v>14</v>
      </c>
    </row>
    <row r="232" spans="1:35">
      <c r="A232" s="2" t="s">
        <v>60</v>
      </c>
      <c r="B232" s="20" t="s">
        <v>129</v>
      </c>
      <c r="G232">
        <v>3</v>
      </c>
      <c r="AF232" t="s">
        <v>6</v>
      </c>
      <c r="AG232">
        <f>AH6</f>
        <v>38</v>
      </c>
      <c r="AH232" s="5">
        <v>1</v>
      </c>
      <c r="AI232" s="5">
        <v>11</v>
      </c>
    </row>
    <row r="233" spans="1:35">
      <c r="A233" s="2" t="s">
        <v>32</v>
      </c>
      <c r="B233" s="20" t="s">
        <v>124</v>
      </c>
      <c r="G233">
        <v>3</v>
      </c>
      <c r="AF233" t="s">
        <v>8</v>
      </c>
      <c r="AG233">
        <f>AH8</f>
        <v>4</v>
      </c>
      <c r="AH233" s="5">
        <v>1</v>
      </c>
      <c r="AI233" s="5">
        <v>22</v>
      </c>
    </row>
    <row r="234" spans="1:35">
      <c r="A234" s="2" t="s">
        <v>56</v>
      </c>
      <c r="B234" s="20" t="s">
        <v>128</v>
      </c>
      <c r="G234">
        <v>11</v>
      </c>
      <c r="AF234" t="s">
        <v>11</v>
      </c>
      <c r="AG234">
        <f>AH196+AH132+AH115+AH84+AH66+AH59+AH51+AH42+AH33+AH10+AH185+AH71</f>
        <v>70</v>
      </c>
      <c r="AH234" s="5">
        <v>12</v>
      </c>
      <c r="AI234" s="5">
        <v>6</v>
      </c>
    </row>
    <row r="235" spans="1:35">
      <c r="A235" s="2" t="s">
        <v>21</v>
      </c>
      <c r="B235" s="20" t="s">
        <v>124</v>
      </c>
      <c r="G235">
        <v>3</v>
      </c>
      <c r="AF235" t="s">
        <v>5</v>
      </c>
      <c r="AG235">
        <f>AH191+AH145+AH74+AH64+AH37+AH5</f>
        <v>66</v>
      </c>
      <c r="AH235" s="5">
        <v>6</v>
      </c>
      <c r="AI235" s="5">
        <v>7</v>
      </c>
    </row>
    <row r="236" spans="1:35">
      <c r="A236" s="2" t="s">
        <v>31</v>
      </c>
      <c r="B236" s="20" t="s">
        <v>125</v>
      </c>
      <c r="G236">
        <v>27</v>
      </c>
      <c r="AF236" t="s">
        <v>25</v>
      </c>
      <c r="AG236">
        <f>AH197+AH154+AH85+AH20+AH147</f>
        <v>13</v>
      </c>
      <c r="AH236" s="5">
        <v>5</v>
      </c>
      <c r="AI236" s="5">
        <v>14</v>
      </c>
    </row>
    <row r="237" spans="1:35">
      <c r="AF237" t="s">
        <v>30</v>
      </c>
      <c r="AG237">
        <f>AH22</f>
        <v>9</v>
      </c>
      <c r="AH237" s="5">
        <v>1</v>
      </c>
      <c r="AI237" s="5">
        <v>16</v>
      </c>
    </row>
    <row r="238" spans="1:35">
      <c r="A238" s="1" t="s">
        <v>135</v>
      </c>
      <c r="B238" t="s">
        <v>126</v>
      </c>
      <c r="G238" t="s">
        <v>136</v>
      </c>
      <c r="AF238" s="4" t="s">
        <v>119</v>
      </c>
      <c r="AG238" s="4">
        <f>SUM(AG210:AG237)</f>
        <v>1173</v>
      </c>
      <c r="AH238" s="6">
        <v>27</v>
      </c>
    </row>
    <row r="239" spans="1:35">
      <c r="A239" s="3" t="s">
        <v>0</v>
      </c>
      <c r="B239" s="2" t="s">
        <v>123</v>
      </c>
      <c r="G239" t="s">
        <v>138</v>
      </c>
      <c r="AH239" s="5"/>
    </row>
    <row r="240" spans="1:35">
      <c r="A240" s="7" t="s">
        <v>7</v>
      </c>
      <c r="B240" s="20" t="s">
        <v>130</v>
      </c>
      <c r="G240" t="s">
        <v>137</v>
      </c>
      <c r="AF240" t="s">
        <v>105</v>
      </c>
      <c r="AH240" s="5"/>
    </row>
    <row r="241" spans="1:35">
      <c r="A241" s="9" t="s">
        <v>9</v>
      </c>
      <c r="B241" t="s">
        <v>133</v>
      </c>
      <c r="G241">
        <v>24</v>
      </c>
      <c r="AF241" s="1" t="s">
        <v>101</v>
      </c>
      <c r="AG241" t="s">
        <v>104</v>
      </c>
      <c r="AH241" s="5" t="s">
        <v>103</v>
      </c>
      <c r="AI241" s="5" t="s">
        <v>143</v>
      </c>
    </row>
    <row r="242" spans="1:35">
      <c r="A242" s="2" t="s">
        <v>13</v>
      </c>
      <c r="B242" s="20" t="s">
        <v>125</v>
      </c>
      <c r="G242">
        <v>32</v>
      </c>
      <c r="AF242" t="s">
        <v>14</v>
      </c>
      <c r="AG242">
        <f>AH174+AH96+AH78+AH43+AH200</f>
        <v>11</v>
      </c>
      <c r="AH242" s="5">
        <v>5</v>
      </c>
      <c r="AI242" s="5">
        <v>9</v>
      </c>
    </row>
    <row r="243" spans="1:35">
      <c r="A243" s="2" t="s">
        <v>31</v>
      </c>
      <c r="B243" s="20" t="s">
        <v>125</v>
      </c>
      <c r="G243">
        <v>27</v>
      </c>
      <c r="AF243" t="s">
        <v>16</v>
      </c>
      <c r="AG243">
        <f>AH56</f>
        <v>1</v>
      </c>
      <c r="AH243" s="5">
        <v>1</v>
      </c>
      <c r="AI243" s="5">
        <v>15</v>
      </c>
    </row>
    <row r="244" spans="1:35">
      <c r="A244" s="2" t="s">
        <v>34</v>
      </c>
      <c r="B244" s="20" t="s">
        <v>127</v>
      </c>
      <c r="G244">
        <v>21</v>
      </c>
      <c r="AF244" t="s">
        <v>2</v>
      </c>
      <c r="AG244" s="8">
        <f>AH41+AH49+AH75+AH90+AH101+AH106+AH112+AH119+AH123+AH127+AH138+AH144+AH167+AH172+AH190+AH184</f>
        <v>55</v>
      </c>
      <c r="AH244" s="5">
        <v>16</v>
      </c>
      <c r="AI244" s="22">
        <v>2</v>
      </c>
    </row>
    <row r="245" spans="1:35">
      <c r="A245" s="2" t="s">
        <v>36</v>
      </c>
      <c r="B245" s="20" t="s">
        <v>127</v>
      </c>
      <c r="G245">
        <v>11</v>
      </c>
      <c r="AF245" t="s">
        <v>18</v>
      </c>
      <c r="AG245">
        <f>AH198+AH181+AH178+AH173+AH168+AH163+AH159+AH155+AH150+AH142+AH137+AH131+AH124+AH118+AH114+AH104+AH100+AH92+AH80+AH70+AH65+AH58+AH47+AH40+AH31+AH187</f>
        <v>34</v>
      </c>
      <c r="AH245" s="5">
        <v>26</v>
      </c>
      <c r="AI245" s="5">
        <v>5</v>
      </c>
    </row>
    <row r="246" spans="1:35">
      <c r="A246" s="2" t="s">
        <v>45</v>
      </c>
      <c r="B246" s="20" t="s">
        <v>127</v>
      </c>
      <c r="G246">
        <v>11</v>
      </c>
      <c r="AF246" t="s">
        <v>12</v>
      </c>
      <c r="AG246" s="9">
        <f>AH153+AH199+AH143+AH133+AH108+AH88+AH76+AH53+AH38+AH60</f>
        <v>49</v>
      </c>
      <c r="AH246" s="5">
        <v>10</v>
      </c>
      <c r="AI246" s="23">
        <v>3</v>
      </c>
    </row>
    <row r="247" spans="1:35">
      <c r="A247" s="2" t="s">
        <v>22</v>
      </c>
      <c r="B247" s="20" t="s">
        <v>128</v>
      </c>
      <c r="G247">
        <v>7</v>
      </c>
      <c r="AF247" t="s">
        <v>55</v>
      </c>
      <c r="AG247">
        <f>AH52</f>
        <v>1</v>
      </c>
      <c r="AH247" s="5">
        <v>1</v>
      </c>
      <c r="AI247" s="5">
        <v>15</v>
      </c>
    </row>
    <row r="248" spans="1:35">
      <c r="A248" s="2" t="s">
        <v>24</v>
      </c>
      <c r="B248" s="20" t="s">
        <v>128</v>
      </c>
      <c r="G248">
        <v>15</v>
      </c>
      <c r="AF248" s="19" t="s">
        <v>26</v>
      </c>
      <c r="AG248">
        <f>AH91</f>
        <v>4</v>
      </c>
      <c r="AH248" s="5">
        <v>1</v>
      </c>
      <c r="AI248" s="5">
        <v>13</v>
      </c>
    </row>
    <row r="249" spans="1:35">
      <c r="A249" s="2" t="s">
        <v>58</v>
      </c>
      <c r="B249" s="20" t="s">
        <v>128</v>
      </c>
      <c r="G249">
        <v>7</v>
      </c>
      <c r="AF249" s="19" t="s">
        <v>33</v>
      </c>
      <c r="AG249">
        <f>AH192</f>
        <v>3</v>
      </c>
      <c r="AH249" s="5">
        <v>1</v>
      </c>
      <c r="AI249" s="5">
        <v>14</v>
      </c>
    </row>
    <row r="250" spans="1:35">
      <c r="A250" s="2" t="s">
        <v>56</v>
      </c>
      <c r="B250" s="20" t="s">
        <v>128</v>
      </c>
      <c r="G250">
        <v>11</v>
      </c>
      <c r="AF250" t="s">
        <v>4</v>
      </c>
      <c r="AG250">
        <f>AH48+AH39+AH81+AH93+AH129+AH193+AH67</f>
        <v>16</v>
      </c>
      <c r="AH250" s="5">
        <v>7</v>
      </c>
      <c r="AI250" s="5">
        <v>8</v>
      </c>
    </row>
    <row r="251" spans="1:35">
      <c r="A251" s="2" t="s">
        <v>107</v>
      </c>
      <c r="B251" s="20" t="s">
        <v>132</v>
      </c>
      <c r="G251">
        <v>4</v>
      </c>
      <c r="AF251" t="s">
        <v>15</v>
      </c>
      <c r="AG251" s="9">
        <f>AH194+AH141+AH130+AH111+AH105+AH89+AH77+AH44</f>
        <v>49</v>
      </c>
      <c r="AH251" s="5">
        <v>8</v>
      </c>
      <c r="AI251" s="23">
        <v>3</v>
      </c>
    </row>
    <row r="252" spans="1:35">
      <c r="A252" s="2" t="s">
        <v>44</v>
      </c>
      <c r="B252" s="20" t="s">
        <v>132</v>
      </c>
      <c r="G252">
        <v>4</v>
      </c>
      <c r="AF252" t="s">
        <v>40</v>
      </c>
      <c r="AG252">
        <f>AH95+AH83</f>
        <v>6</v>
      </c>
      <c r="AH252" s="5">
        <v>2</v>
      </c>
      <c r="AI252" s="5">
        <v>11</v>
      </c>
    </row>
    <row r="253" spans="1:35">
      <c r="A253" s="2" t="s">
        <v>43</v>
      </c>
      <c r="B253" s="20" t="s">
        <v>142</v>
      </c>
      <c r="G253" t="s">
        <v>140</v>
      </c>
      <c r="AF253" t="s">
        <v>3</v>
      </c>
      <c r="AG253" s="3">
        <f>AH195+AH186+AH177+AH171+AH166+AH162+AH158+AH146+AH136+AH128+AH122+AH113+AH107+AH99+AH94+AH79+AH63+AH57+AH50+AH36+AH32</f>
        <v>65</v>
      </c>
      <c r="AH253" s="5">
        <v>21</v>
      </c>
      <c r="AI253" s="21">
        <v>1</v>
      </c>
    </row>
    <row r="254" spans="1:35">
      <c r="A254" s="2" t="s">
        <v>19</v>
      </c>
      <c r="B254" s="20" t="s">
        <v>124</v>
      </c>
      <c r="G254">
        <v>5</v>
      </c>
      <c r="AF254" t="s">
        <v>20</v>
      </c>
      <c r="AG254">
        <f>AH82</f>
        <v>8</v>
      </c>
      <c r="AH254" s="5">
        <v>1</v>
      </c>
      <c r="AI254" s="5">
        <v>10</v>
      </c>
    </row>
    <row r="255" spans="1:35">
      <c r="A255" s="2" t="s">
        <v>38</v>
      </c>
      <c r="B255" s="20" t="s">
        <v>124</v>
      </c>
      <c r="G255">
        <v>3</v>
      </c>
      <c r="AF255" t="s">
        <v>11</v>
      </c>
      <c r="AG255">
        <f>AH196+AH132+AH115+AH84+AH66+AH59+AH51+AH42+AH33+AH185+AH71</f>
        <v>25</v>
      </c>
      <c r="AH255" s="5">
        <v>11</v>
      </c>
      <c r="AI255" s="5">
        <v>7</v>
      </c>
    </row>
    <row r="256" spans="1:35">
      <c r="A256" s="2" t="s">
        <v>35</v>
      </c>
      <c r="B256" s="20" t="s">
        <v>124</v>
      </c>
      <c r="G256">
        <v>3</v>
      </c>
      <c r="AF256" t="s">
        <v>5</v>
      </c>
      <c r="AG256">
        <f>AH191+AH145+AH74+AH64+AH37</f>
        <v>29</v>
      </c>
      <c r="AH256" s="5">
        <v>5</v>
      </c>
      <c r="AI256" s="5">
        <v>6</v>
      </c>
    </row>
    <row r="257" spans="1:35">
      <c r="A257" s="2" t="s">
        <v>32</v>
      </c>
      <c r="B257" s="20" t="s">
        <v>124</v>
      </c>
      <c r="G257">
        <v>3</v>
      </c>
      <c r="AF257" t="s">
        <v>25</v>
      </c>
      <c r="AG257">
        <f>AH197+AH154+AH85+AH147</f>
        <v>5</v>
      </c>
      <c r="AH257" s="5">
        <v>4</v>
      </c>
      <c r="AI257" s="5">
        <v>12</v>
      </c>
    </row>
    <row r="258" spans="1:35">
      <c r="A258" s="2" t="s">
        <v>21</v>
      </c>
      <c r="B258" s="20" t="s">
        <v>124</v>
      </c>
      <c r="G258">
        <v>3</v>
      </c>
      <c r="AF258" s="4" t="s">
        <v>106</v>
      </c>
      <c r="AG258" s="4">
        <f>SUM(AG242:AG257)</f>
        <v>361</v>
      </c>
      <c r="AH258" s="6">
        <v>26</v>
      </c>
    </row>
    <row r="259" spans="1:35">
      <c r="A259" s="2" t="s">
        <v>42</v>
      </c>
      <c r="B259" s="20" t="s">
        <v>129</v>
      </c>
      <c r="G259">
        <v>2</v>
      </c>
      <c r="AH259" s="5"/>
    </row>
    <row r="260" spans="1:35">
      <c r="A260" s="2" t="s">
        <v>41</v>
      </c>
      <c r="B260" s="20" t="s">
        <v>129</v>
      </c>
      <c r="G260">
        <v>2</v>
      </c>
      <c r="AH260" s="5"/>
    </row>
    <row r="261" spans="1:35">
      <c r="A261" s="2" t="s">
        <v>28</v>
      </c>
      <c r="B261" s="20" t="s">
        <v>129</v>
      </c>
      <c r="G261">
        <v>4</v>
      </c>
      <c r="AH261" s="5"/>
    </row>
    <row r="262" spans="1:35">
      <c r="A262" s="2" t="s">
        <v>47</v>
      </c>
      <c r="B262" s="20" t="s">
        <v>129</v>
      </c>
      <c r="G262">
        <v>2</v>
      </c>
      <c r="AH262" s="5"/>
    </row>
    <row r="263" spans="1:35">
      <c r="A263" s="2" t="s">
        <v>60</v>
      </c>
      <c r="B263" s="20" t="s">
        <v>129</v>
      </c>
      <c r="G263">
        <v>3</v>
      </c>
      <c r="AH263" s="5"/>
    </row>
    <row r="264" spans="1:35">
      <c r="A264" s="2" t="s">
        <v>59</v>
      </c>
      <c r="B264" s="20" t="s">
        <v>131</v>
      </c>
      <c r="G264">
        <v>1</v>
      </c>
      <c r="AH264" s="5"/>
    </row>
    <row r="265" spans="1:35">
      <c r="A265" s="2" t="s">
        <v>37</v>
      </c>
      <c r="B265" s="20" t="s">
        <v>131</v>
      </c>
      <c r="G265">
        <v>1</v>
      </c>
      <c r="AH265" s="5"/>
    </row>
    <row r="266" spans="1:35">
      <c r="AH266" s="5"/>
    </row>
    <row r="267" spans="1:35">
      <c r="A267" s="1" t="s">
        <v>139</v>
      </c>
      <c r="B267" t="s">
        <v>126</v>
      </c>
      <c r="G267" t="s">
        <v>136</v>
      </c>
    </row>
    <row r="268" spans="1:35">
      <c r="A268" s="3" t="s">
        <v>0</v>
      </c>
      <c r="B268" s="2" t="s">
        <v>123</v>
      </c>
      <c r="G268" t="s">
        <v>138</v>
      </c>
    </row>
    <row r="269" spans="1:35">
      <c r="A269" s="7" t="s">
        <v>7</v>
      </c>
      <c r="B269" s="20" t="s">
        <v>130</v>
      </c>
      <c r="G269" t="s">
        <v>137</v>
      </c>
    </row>
    <row r="270" spans="1:35">
      <c r="A270" s="9" t="s">
        <v>13</v>
      </c>
      <c r="B270" s="20" t="s">
        <v>125</v>
      </c>
      <c r="G270">
        <v>32</v>
      </c>
    </row>
    <row r="271" spans="1:35">
      <c r="A271" s="2" t="s">
        <v>31</v>
      </c>
      <c r="B271" s="20" t="s">
        <v>125</v>
      </c>
      <c r="G271">
        <v>27</v>
      </c>
    </row>
    <row r="272" spans="1:35">
      <c r="A272" s="2" t="s">
        <v>9</v>
      </c>
      <c r="B272" t="s">
        <v>133</v>
      </c>
      <c r="G272">
        <v>24</v>
      </c>
    </row>
    <row r="273" spans="1:7">
      <c r="A273" s="2" t="s">
        <v>34</v>
      </c>
      <c r="B273" s="20" t="s">
        <v>127</v>
      </c>
      <c r="G273">
        <v>21</v>
      </c>
    </row>
    <row r="274" spans="1:7">
      <c r="A274" s="2" t="s">
        <v>24</v>
      </c>
      <c r="B274" s="20" t="s">
        <v>128</v>
      </c>
      <c r="G274">
        <v>15</v>
      </c>
    </row>
    <row r="275" spans="1:7">
      <c r="A275" s="2" t="s">
        <v>36</v>
      </c>
      <c r="B275" s="20" t="s">
        <v>127</v>
      </c>
      <c r="G275">
        <v>11</v>
      </c>
    </row>
    <row r="276" spans="1:7">
      <c r="A276" s="2" t="s">
        <v>45</v>
      </c>
      <c r="B276" s="20" t="s">
        <v>127</v>
      </c>
      <c r="G276">
        <v>11</v>
      </c>
    </row>
    <row r="277" spans="1:7">
      <c r="A277" s="2" t="s">
        <v>56</v>
      </c>
      <c r="B277" s="20" t="s">
        <v>128</v>
      </c>
      <c r="G277">
        <v>11</v>
      </c>
    </row>
    <row r="278" spans="1:7">
      <c r="A278" s="2" t="s">
        <v>22</v>
      </c>
      <c r="B278" s="20" t="s">
        <v>128</v>
      </c>
      <c r="G278">
        <v>7</v>
      </c>
    </row>
    <row r="279" spans="1:7">
      <c r="A279" s="2" t="s">
        <v>58</v>
      </c>
      <c r="B279" s="20" t="s">
        <v>128</v>
      </c>
      <c r="G279">
        <v>7</v>
      </c>
    </row>
    <row r="280" spans="1:7">
      <c r="A280" s="2" t="s">
        <v>19</v>
      </c>
      <c r="B280" s="20" t="s">
        <v>124</v>
      </c>
      <c r="G280">
        <v>5</v>
      </c>
    </row>
    <row r="281" spans="1:7">
      <c r="A281" s="2" t="s">
        <v>43</v>
      </c>
      <c r="B281" s="20" t="s">
        <v>142</v>
      </c>
      <c r="G281" t="s">
        <v>140</v>
      </c>
    </row>
    <row r="282" spans="1:7">
      <c r="A282" s="2" t="s">
        <v>107</v>
      </c>
      <c r="B282" s="20" t="s">
        <v>132</v>
      </c>
      <c r="G282">
        <v>4</v>
      </c>
    </row>
    <row r="283" spans="1:7">
      <c r="A283" s="2" t="s">
        <v>44</v>
      </c>
      <c r="B283" s="20" t="s">
        <v>132</v>
      </c>
      <c r="G283">
        <v>4</v>
      </c>
    </row>
    <row r="284" spans="1:7">
      <c r="A284" s="2" t="s">
        <v>28</v>
      </c>
      <c r="B284" s="20" t="s">
        <v>129</v>
      </c>
      <c r="G284">
        <v>4</v>
      </c>
    </row>
    <row r="285" spans="1:7">
      <c r="A285" s="2" t="s">
        <v>38</v>
      </c>
      <c r="B285" s="20" t="s">
        <v>124</v>
      </c>
      <c r="G285">
        <v>3</v>
      </c>
    </row>
    <row r="286" spans="1:7">
      <c r="A286" s="2" t="s">
        <v>35</v>
      </c>
      <c r="B286" s="20" t="s">
        <v>124</v>
      </c>
      <c r="G286">
        <v>3</v>
      </c>
    </row>
    <row r="287" spans="1:7">
      <c r="A287" s="2" t="s">
        <v>60</v>
      </c>
      <c r="B287" s="20" t="s">
        <v>129</v>
      </c>
      <c r="G287">
        <v>3</v>
      </c>
    </row>
    <row r="288" spans="1:7">
      <c r="A288" s="2" t="s">
        <v>32</v>
      </c>
      <c r="B288" s="20" t="s">
        <v>124</v>
      </c>
      <c r="G288">
        <v>3</v>
      </c>
    </row>
    <row r="289" spans="1:7">
      <c r="A289" s="2" t="s">
        <v>21</v>
      </c>
      <c r="B289" s="20" t="s">
        <v>124</v>
      </c>
      <c r="G289">
        <v>3</v>
      </c>
    </row>
    <row r="290" spans="1:7">
      <c r="A290" s="2" t="s">
        <v>42</v>
      </c>
      <c r="B290" s="20" t="s">
        <v>129</v>
      </c>
      <c r="G290">
        <v>2</v>
      </c>
    </row>
    <row r="291" spans="1:7">
      <c r="A291" s="2" t="s">
        <v>41</v>
      </c>
      <c r="B291" s="20" t="s">
        <v>129</v>
      </c>
      <c r="G291">
        <v>2</v>
      </c>
    </row>
    <row r="292" spans="1:7">
      <c r="A292" s="2" t="s">
        <v>47</v>
      </c>
      <c r="B292" s="20" t="s">
        <v>129</v>
      </c>
      <c r="G292">
        <v>2</v>
      </c>
    </row>
    <row r="293" spans="1:7">
      <c r="A293" s="2" t="s">
        <v>59</v>
      </c>
      <c r="B293" s="20" t="s">
        <v>131</v>
      </c>
      <c r="G293">
        <v>1</v>
      </c>
    </row>
    <row r="294" spans="1:7">
      <c r="A294" s="2" t="s">
        <v>37</v>
      </c>
      <c r="B294" s="20" t="s">
        <v>131</v>
      </c>
      <c r="G294">
        <v>1</v>
      </c>
    </row>
  </sheetData>
  <sortState ref="A268:G294">
    <sortCondition descending="1" ref="G270"/>
  </sortState>
  <pageMargins left="0.7" right="0.7" top="0.78740157499999996" bottom="0.78740157499999996" header="0.3" footer="0.3"/>
  <pageSetup paperSize="9" orientation="portrait" r:id="rId1"/>
  <ignoredErrors>
    <ignoredError sqref="AH7 AH93 AH195 O29 L97 E204 L204 AG2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Statistik pur</vt:lpstr>
      <vt:lpstr>Diverse zusätzliche Statistiken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Schröder</dc:creator>
  <cp:lastModifiedBy>Caroline</cp:lastModifiedBy>
  <dcterms:created xsi:type="dcterms:W3CDTF">2023-04-02T09:05:50Z</dcterms:created>
  <dcterms:modified xsi:type="dcterms:W3CDTF">2023-05-01T11:54:31Z</dcterms:modified>
</cp:coreProperties>
</file>